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Fileserver01\UserData$\0445\Desktop\"/>
    </mc:Choice>
  </mc:AlternateContent>
  <bookViews>
    <workbookView xWindow="0" yWindow="0" windowWidth="25605" windowHeight="14235"/>
  </bookViews>
  <sheets>
    <sheet name="フレンドショップ登録用紙" sheetId="9" r:id="rId1"/>
    <sheet name="WEB作業用" sheetId="12" state="hidden" r:id="rId2"/>
  </sheets>
  <externalReferences>
    <externalReference r:id="rId3"/>
  </externalReferences>
  <definedNames>
    <definedName name="_xlnm.Print_Area" localSheetId="1">WEB作業用!$B$1:$G$37</definedName>
    <definedName name="_xlnm.Print_Area" localSheetId="0">フレンドショップ登録用紙!$A$1:$H$76</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0" i="12" l="1"/>
  <c r="E80" i="12"/>
  <c r="D81" i="12" l="1"/>
  <c r="D30" i="12" l="1"/>
  <c r="D85" i="12" s="1"/>
  <c r="D77" i="12" l="1"/>
  <c r="D76" i="12"/>
  <c r="D96" i="12"/>
  <c r="D95" i="12"/>
  <c r="D94" i="12"/>
  <c r="D93" i="12"/>
  <c r="D91" i="12"/>
  <c r="D69" i="12"/>
  <c r="D65" i="12"/>
  <c r="D64" i="12"/>
  <c r="D61" i="12"/>
  <c r="D60" i="12"/>
  <c r="D58" i="12"/>
  <c r="D57" i="12"/>
  <c r="D56" i="12"/>
  <c r="D55" i="12"/>
  <c r="D52" i="12"/>
  <c r="D51" i="12"/>
  <c r="D50" i="12"/>
  <c r="D49" i="12"/>
  <c r="D48" i="12"/>
  <c r="D46" i="12" s="1"/>
  <c r="D5" i="12" s="1"/>
  <c r="E76" i="12" l="1"/>
  <c r="D72" i="12"/>
  <c r="E77" i="12"/>
  <c r="D73" i="12"/>
  <c r="E69" i="12"/>
  <c r="D63" i="12"/>
  <c r="J35" i="12"/>
  <c r="F37" i="12" l="1"/>
  <c r="E21" i="12" l="1"/>
  <c r="D37" i="12" l="1"/>
  <c r="F27" i="12" l="1"/>
  <c r="D16" i="12"/>
  <c r="D27" i="12"/>
  <c r="D9" i="12"/>
  <c r="D26" i="12"/>
  <c r="F21" i="12"/>
  <c r="D17" i="12"/>
  <c r="D36" i="12"/>
  <c r="D29" i="12"/>
  <c r="D84" i="12" s="1"/>
  <c r="F26" i="12"/>
  <c r="F24" i="12"/>
  <c r="F23" i="12"/>
  <c r="D23" i="12"/>
  <c r="D20" i="12"/>
  <c r="D15" i="12"/>
  <c r="D14" i="12"/>
  <c r="D13" i="12"/>
  <c r="D12" i="12"/>
  <c r="D11" i="12"/>
  <c r="D10" i="12"/>
  <c r="D8" i="12"/>
  <c r="D7" i="12"/>
  <c r="D6" i="12"/>
  <c r="D35" i="9"/>
  <c r="H28" i="9"/>
  <c r="H29" i="9"/>
  <c r="D28" i="9"/>
  <c r="D27" i="9"/>
  <c r="D21" i="12" l="1"/>
</calcChain>
</file>

<file path=xl/comments1.xml><?xml version="1.0" encoding="utf-8"?>
<comments xmlns="http://schemas.openxmlformats.org/spreadsheetml/2006/main">
  <authors>
    <author>Hatsuyama</author>
  </authors>
  <commentList>
    <comment ref="D27" authorId="0" shapeId="0">
      <text>
        <r>
          <rPr>
            <b/>
            <sz val="9"/>
            <color indexed="81"/>
            <rFont val="MS P ゴシック"/>
            <family val="3"/>
            <charset val="128"/>
          </rPr>
          <t>文字数</t>
        </r>
        <r>
          <rPr>
            <sz val="9"/>
            <color indexed="81"/>
            <rFont val="MS P ゴシック"/>
            <family val="3"/>
            <charset val="128"/>
          </rPr>
          <t xml:space="preserve">
</t>
        </r>
      </text>
    </comment>
    <comment ref="D28" authorId="0" shapeId="0">
      <text>
        <r>
          <rPr>
            <b/>
            <sz val="9"/>
            <color indexed="81"/>
            <rFont val="MS P ゴシック"/>
            <family val="3"/>
            <charset val="128"/>
          </rPr>
          <t>文字数</t>
        </r>
      </text>
    </comment>
    <comment ref="D35" authorId="0" shapeId="0">
      <text>
        <r>
          <rPr>
            <b/>
            <sz val="9"/>
            <color indexed="81"/>
            <rFont val="MS P ゴシック"/>
            <family val="3"/>
            <charset val="128"/>
          </rPr>
          <t>文字数</t>
        </r>
      </text>
    </comment>
  </commentList>
</comments>
</file>

<file path=xl/comments2.xml><?xml version="1.0" encoding="utf-8"?>
<comments xmlns="http://schemas.openxmlformats.org/spreadsheetml/2006/main">
  <authors>
    <author>西山 史恵</author>
  </authors>
  <commentList>
    <comment ref="D15" authorId="0" shapeId="0">
      <text>
        <r>
          <rPr>
            <b/>
            <sz val="9"/>
            <color indexed="81"/>
            <rFont val="MS P ゴシック"/>
            <family val="3"/>
            <charset val="128"/>
          </rPr>
          <t>一覧検索用の短文</t>
        </r>
      </text>
    </comment>
    <comment ref="D26" authorId="0" shapeId="0">
      <text>
        <r>
          <rPr>
            <sz val="9"/>
            <color indexed="81"/>
            <rFont val="MS P ゴシック"/>
            <family val="3"/>
            <charset val="128"/>
          </rPr>
          <t xml:space="preserve">1）施設名を入力しサーチ
2）地点名（施設名）、住所入力（座標は触らずOK）
3）地図を最大まで拡大し、手作業で地点を補正
　※ズームは「+－マーク」で！　マウスで拡大縮小すると地点がずれます。
4）ズームレベルを10、11あたりにして確認・登録
</t>
        </r>
      </text>
    </comment>
  </commentList>
</comments>
</file>

<file path=xl/sharedStrings.xml><?xml version="1.0" encoding="utf-8"?>
<sst xmlns="http://schemas.openxmlformats.org/spreadsheetml/2006/main" count="280" uniqueCount="240">
  <si>
    <t>原稿提出日</t>
    <rPh sb="0" eb="2">
      <t>ゲンコウ</t>
    </rPh>
    <rPh sb="2" eb="4">
      <t>テイシュツ</t>
    </rPh>
    <rPh sb="4" eb="5">
      <t>ビ</t>
    </rPh>
    <phoneticPr fontId="2"/>
  </si>
  <si>
    <t>施設名</t>
    <rPh sb="0" eb="2">
      <t>シセツ</t>
    </rPh>
    <rPh sb="2" eb="3">
      <t>メイ</t>
    </rPh>
    <phoneticPr fontId="2"/>
  </si>
  <si>
    <t>施設名（かな）</t>
    <rPh sb="0" eb="2">
      <t>シセツ</t>
    </rPh>
    <rPh sb="2" eb="3">
      <t>メイ</t>
    </rPh>
    <phoneticPr fontId="2"/>
  </si>
  <si>
    <t>住所（郵便番号）　　〒　</t>
    <rPh sb="0" eb="2">
      <t>ジュウショ</t>
    </rPh>
    <rPh sb="3" eb="7">
      <t>ユウビンバンゴウ</t>
    </rPh>
    <phoneticPr fontId="2"/>
  </si>
  <si>
    <t>TEL</t>
    <phoneticPr fontId="2"/>
  </si>
  <si>
    <t>FAX</t>
    <phoneticPr fontId="2"/>
  </si>
  <si>
    <t>公式サイトURL</t>
    <rPh sb="0" eb="2">
      <t>コウシキ</t>
    </rPh>
    <phoneticPr fontId="2"/>
  </si>
  <si>
    <t>記入例</t>
    <rPh sb="0" eb="3">
      <t>キニュウレイ</t>
    </rPh>
    <phoneticPr fontId="2"/>
  </si>
  <si>
    <t>営業時間</t>
    <phoneticPr fontId="2"/>
  </si>
  <si>
    <t>営業期間（あれば）</t>
    <rPh sb="0" eb="2">
      <t>エイギョウ</t>
    </rPh>
    <rPh sb="2" eb="4">
      <t>キカン</t>
    </rPh>
    <phoneticPr fontId="2"/>
  </si>
  <si>
    <t>定休日</t>
    <rPh sb="0" eb="3">
      <t>テイキュウビ</t>
    </rPh>
    <phoneticPr fontId="2"/>
  </si>
  <si>
    <t>施設紹介文
（WEBサイト用）
※400文字以内</t>
    <rPh sb="0" eb="5">
      <t>シセツショウカイブン</t>
    </rPh>
    <rPh sb="13" eb="14">
      <t>ヨウ</t>
    </rPh>
    <rPh sb="20" eb="22">
      <t>モジ</t>
    </rPh>
    <rPh sb="22" eb="24">
      <t>イナイ</t>
    </rPh>
    <phoneticPr fontId="2"/>
  </si>
  <si>
    <r>
      <t xml:space="preserve">営業について備考
</t>
    </r>
    <r>
      <rPr>
        <sz val="11"/>
        <color theme="1"/>
        <rFont val="ＭＳ Ｐゴシック"/>
        <family val="3"/>
        <charset val="128"/>
      </rPr>
      <t>（上記以外に特記事項があればこちらにご記入ください。）
ex. 料金、チェックイン・アウト時間、設備、収容人数、部屋数など</t>
    </r>
    <rPh sb="0" eb="2">
      <t>エイギョウ</t>
    </rPh>
    <rPh sb="6" eb="8">
      <t>ビコウ</t>
    </rPh>
    <rPh sb="10" eb="12">
      <t>ジョウキ</t>
    </rPh>
    <rPh sb="12" eb="14">
      <t>イガイ</t>
    </rPh>
    <rPh sb="15" eb="19">
      <t>トッキジコウ</t>
    </rPh>
    <rPh sb="28" eb="30">
      <t>キニュウ</t>
    </rPh>
    <phoneticPr fontId="2"/>
  </si>
  <si>
    <t>フレンドショップ登録者さまご記入欄</t>
    <rPh sb="8" eb="10">
      <t>トウロク</t>
    </rPh>
    <rPh sb="10" eb="11">
      <t>シャ</t>
    </rPh>
    <rPh sb="14" eb="17">
      <t>キニュウラン</t>
    </rPh>
    <phoneticPr fontId="2"/>
  </si>
  <si>
    <r>
      <t xml:space="preserve">モンベルクラブ会員さまへの特典
</t>
    </r>
    <r>
      <rPr>
        <sz val="11"/>
        <color theme="1"/>
        <rFont val="ＭＳ Ｐゴシック"/>
        <family val="3"/>
        <charset val="128"/>
      </rPr>
      <t>（全国の会員様がいつでも何度でもご利用いただける特典をご提供ください。姉妹店、系列店での特典設定はご遠慮ください。）</t>
    </r>
    <rPh sb="7" eb="9">
      <t>カイイン</t>
    </rPh>
    <rPh sb="13" eb="15">
      <t>トクテン</t>
    </rPh>
    <rPh sb="17" eb="19">
      <t>ゼンコク</t>
    </rPh>
    <rPh sb="20" eb="22">
      <t>カイイン</t>
    </rPh>
    <rPh sb="22" eb="23">
      <t>サマ</t>
    </rPh>
    <rPh sb="28" eb="30">
      <t>ナンド</t>
    </rPh>
    <rPh sb="33" eb="35">
      <t>リヨウ</t>
    </rPh>
    <rPh sb="40" eb="42">
      <t>トクテン</t>
    </rPh>
    <rPh sb="44" eb="46">
      <t>テイキョウ</t>
    </rPh>
    <rPh sb="51" eb="54">
      <t>シマイテン</t>
    </rPh>
    <rPh sb="55" eb="58">
      <t>ケイレツテン</t>
    </rPh>
    <rPh sb="60" eb="62">
      <t>トクテン</t>
    </rPh>
    <rPh sb="62" eb="64">
      <t>セッテイ</t>
    </rPh>
    <rPh sb="66" eb="68">
      <t>エンリョ</t>
    </rPh>
    <phoneticPr fontId="2"/>
  </si>
  <si>
    <t>特典の対象
※該当するものに☑</t>
    <rPh sb="0" eb="2">
      <t>トクテン</t>
    </rPh>
    <rPh sb="3" eb="5">
      <t>タイショウ</t>
    </rPh>
    <phoneticPr fontId="2"/>
  </si>
  <si>
    <t>06-6538-3896</t>
  </si>
  <si>
    <t>06-6538-3699</t>
  </si>
  <si>
    <t>https://store.montbell.jp/search/shopinfo/?shop_no=679907</t>
  </si>
  <si>
    <t>1月～10月</t>
    <rPh sb="1" eb="2">
      <t>ガツ</t>
    </rPh>
    <rPh sb="5" eb="6">
      <t>ガツ</t>
    </rPh>
    <phoneticPr fontId="2"/>
  </si>
  <si>
    <t>11:00～20:00</t>
    <phoneticPr fontId="2"/>
  </si>
  <si>
    <t>不定休</t>
    <rPh sb="0" eb="3">
      <t>フテイキュウ</t>
    </rPh>
    <phoneticPr fontId="2"/>
  </si>
  <si>
    <r>
      <t>　　会員さまのみ
　　</t>
    </r>
    <r>
      <rPr>
        <u/>
        <sz val="11"/>
        <color theme="1"/>
        <rFont val="ＭＳ Ｐゴシック"/>
        <family val="3"/>
        <charset val="128"/>
      </rPr>
      <t>　4　</t>
    </r>
    <r>
      <rPr>
        <sz val="11"/>
        <color theme="1"/>
        <rFont val="ＭＳ Ｐゴシック"/>
        <family val="3"/>
        <charset val="128"/>
      </rPr>
      <t>名さままでOK  ※数字をご記入ください
　　1グループまでOK
特記事項：</t>
    </r>
    <rPh sb="2" eb="4">
      <t>カイイン</t>
    </rPh>
    <rPh sb="14" eb="15">
      <t>メイ</t>
    </rPh>
    <rPh sb="24" eb="26">
      <t>スウジ</t>
    </rPh>
    <rPh sb="28" eb="30">
      <t>キニュウ</t>
    </rPh>
    <rPh sb="47" eb="51">
      <t>トッキジコウ</t>
    </rPh>
    <phoneticPr fontId="2"/>
  </si>
  <si>
    <t>飲食料金から10%OFF</t>
    <rPh sb="0" eb="4">
      <t>インショクリョウキン</t>
    </rPh>
    <phoneticPr fontId="2"/>
  </si>
  <si>
    <t>宿泊コテージ、モンベルストア、レストラン、温浴施設などが一体となった複合施設です。アウトドアイベントを通年で開催しており、いつでも本格的なアウトドア体験が楽しめます。</t>
    <phoneticPr fontId="2"/>
  </si>
  <si>
    <t>宿泊コテージ、モンベルストア、レストラン、温浴施設などが一体となった複合施設です。
広大な山地と川に囲まれた立地で、さまざまなアウトドアが楽しめるフィールドが広がります。M.O.C.（モンベル・アウトドア・チャレンジ）のフィールドベースにもなっているので、アウトドアイベントを通年で開催しており、いつでも本格的なアウトドア体験が楽しめます。</t>
    <rPh sb="42" eb="44">
      <t>コウダイ</t>
    </rPh>
    <rPh sb="45" eb="47">
      <t>サンチ</t>
    </rPh>
    <rPh sb="48" eb="49">
      <t>カワ</t>
    </rPh>
    <rPh sb="54" eb="56">
      <t>リッチ</t>
    </rPh>
    <phoneticPr fontId="2"/>
  </si>
  <si>
    <t>781-3601</t>
    <phoneticPr fontId="2"/>
  </si>
  <si>
    <t>都道府県</t>
    <rPh sb="0" eb="4">
      <t>トドウフケン</t>
    </rPh>
    <phoneticPr fontId="2"/>
  </si>
  <si>
    <t>大阪府</t>
    <rPh sb="0" eb="3">
      <t>オオサカフ</t>
    </rPh>
    <phoneticPr fontId="2"/>
  </si>
  <si>
    <t>門鈴村</t>
    <rPh sb="0" eb="1">
      <t>モン</t>
    </rPh>
    <rPh sb="1" eb="2">
      <t>スズ</t>
    </rPh>
    <rPh sb="2" eb="3">
      <t>ムラ</t>
    </rPh>
    <phoneticPr fontId="2"/>
  </si>
  <si>
    <t>もんべるむら</t>
    <phoneticPr fontId="2"/>
  </si>
  <si>
    <t>＜コテージ＞
チェックイン15:00から、チェックアウト10：00まで
＜温浴施設＞
大人550円、小人330円</t>
    <rPh sb="38" eb="42">
      <t>オンヨクシセツ</t>
    </rPh>
    <rPh sb="44" eb="46">
      <t>オトナ</t>
    </rPh>
    <rPh sb="49" eb="50">
      <t>エン</t>
    </rPh>
    <rPh sb="51" eb="52">
      <t>コ</t>
    </rPh>
    <rPh sb="52" eb="53">
      <t>ヒト</t>
    </rPh>
    <rPh sb="56" eb="57">
      <t>エン</t>
    </rPh>
    <phoneticPr fontId="2"/>
  </si>
  <si>
    <t>※太枠内に記入してください</t>
    <rPh sb="1" eb="2">
      <t>フト</t>
    </rPh>
    <rPh sb="2" eb="4">
      <t>ワクナイ</t>
    </rPh>
    <rPh sb="5" eb="7">
      <t>キニュウ</t>
    </rPh>
    <phoneticPr fontId="2"/>
  </si>
  <si>
    <t>■特典ガイド・WEB記載情報</t>
    <rPh sb="1" eb="3">
      <t>トクテン</t>
    </rPh>
    <rPh sb="10" eb="14">
      <t>キサイジョウホウ</t>
    </rPh>
    <phoneticPr fontId="2"/>
  </si>
  <si>
    <t>氏名</t>
    <rPh sb="0" eb="2">
      <t>シメイ</t>
    </rPh>
    <phoneticPr fontId="2"/>
  </si>
  <si>
    <t>氏名（かな）</t>
    <rPh sb="0" eb="2">
      <t>シメイ</t>
    </rPh>
    <phoneticPr fontId="2"/>
  </si>
  <si>
    <t>■ご担当者さま登録情報</t>
    <rPh sb="2" eb="5">
      <t>タントウシャ</t>
    </rPh>
    <rPh sb="7" eb="11">
      <t>トウロクジョウホウ</t>
    </rPh>
    <phoneticPr fontId="2"/>
  </si>
  <si>
    <t>■特典ガイド・WEB記載情報</t>
    <rPh sb="1" eb="3">
      <t>トクテン</t>
    </rPh>
    <rPh sb="5" eb="7">
      <t>キニュウ</t>
    </rPh>
    <phoneticPr fontId="2"/>
  </si>
  <si>
    <t>施設メールアドレス</t>
    <rPh sb="0" eb="2">
      <t>シセツ</t>
    </rPh>
    <phoneticPr fontId="2"/>
  </si>
  <si>
    <t>〇PR動画・SNSなど</t>
    <rPh sb="3" eb="5">
      <t>ドウガ</t>
    </rPh>
    <phoneticPr fontId="2"/>
  </si>
  <si>
    <t>PR動画（YouTube）URL 
※メインとなる１本</t>
    <rPh sb="2" eb="4">
      <t>ドウガ</t>
    </rPh>
    <rPh sb="26" eb="27">
      <t>ホン</t>
    </rPh>
    <phoneticPr fontId="2"/>
  </si>
  <si>
    <t>https://www.youtube.com/・・・・・・・・</t>
    <phoneticPr fontId="2"/>
  </si>
  <si>
    <t>Twitter</t>
  </si>
  <si>
    <t>Instagram</t>
    <phoneticPr fontId="2"/>
  </si>
  <si>
    <t>https://www.instagram.com/・・・・・・</t>
    <phoneticPr fontId="2"/>
  </si>
  <si>
    <t>https://www.youtube.com/user/montbellec/featured</t>
    <phoneticPr fontId="2"/>
  </si>
  <si>
    <t xml:space="preserve">
その他：</t>
    <rPh sb="7" eb="8">
      <t>タ</t>
    </rPh>
    <phoneticPr fontId="2"/>
  </si>
  <si>
    <t xml:space="preserve">
</t>
    <phoneticPr fontId="2"/>
  </si>
  <si>
    <r>
      <t xml:space="preserve">
</t>
    </r>
    <r>
      <rPr>
        <sz val="11"/>
        <color theme="1"/>
        <rFont val="游ゴシック"/>
        <family val="2"/>
        <charset val="128"/>
        <scheme val="minor"/>
      </rPr>
      <t>その他：</t>
    </r>
    <rPh sb="7" eb="8">
      <t>タ</t>
    </rPh>
    <phoneticPr fontId="2"/>
  </si>
  <si>
    <t>（選択した分類の中から優先度合いの高い2つを記入してください）</t>
    <phoneticPr fontId="2"/>
  </si>
  <si>
    <t>施設分類
※該当するものに☑
（複数選択可）</t>
    <rPh sb="0" eb="2">
      <t>シセツ</t>
    </rPh>
    <rPh sb="2" eb="4">
      <t>ブンルイ</t>
    </rPh>
    <rPh sb="6" eb="8">
      <t>ガイトウ</t>
    </rPh>
    <phoneticPr fontId="2"/>
  </si>
  <si>
    <t>施設で提供しているアクティビティで当てはまるものがあれば該当するものに☑
（複数選択可）</t>
    <rPh sb="0" eb="2">
      <t>シセツ</t>
    </rPh>
    <rPh sb="3" eb="5">
      <t>テイキョウ</t>
    </rPh>
    <rPh sb="17" eb="18">
      <t>ア</t>
    </rPh>
    <rPh sb="28" eb="30">
      <t>ガイトウ</t>
    </rPh>
    <phoneticPr fontId="2"/>
  </si>
  <si>
    <t>フレンドショップ新規登録用紙</t>
    <rPh sb="8" eb="10">
      <t>シンキ</t>
    </rPh>
    <rPh sb="10" eb="12">
      <t>トウロク</t>
    </rPh>
    <rPh sb="12" eb="14">
      <t>ヨウシ</t>
    </rPh>
    <phoneticPr fontId="14"/>
  </si>
  <si>
    <t>ショッピング</t>
    <phoneticPr fontId="2"/>
  </si>
  <si>
    <t>飲食店</t>
    <rPh sb="0" eb="2">
      <t>インショク</t>
    </rPh>
    <rPh sb="2" eb="3">
      <t>テン</t>
    </rPh>
    <phoneticPr fontId="2"/>
  </si>
  <si>
    <t>温泉・温浴施設</t>
    <rPh sb="0" eb="2">
      <t>オンセン</t>
    </rPh>
    <rPh sb="3" eb="5">
      <t>オンヨク</t>
    </rPh>
    <rPh sb="5" eb="7">
      <t>シセツ</t>
    </rPh>
    <phoneticPr fontId="2"/>
  </si>
  <si>
    <t>宿泊施設</t>
    <rPh sb="0" eb="2">
      <t>シュクハク</t>
    </rPh>
    <rPh sb="2" eb="4">
      <t>シセツ</t>
    </rPh>
    <phoneticPr fontId="2"/>
  </si>
  <si>
    <t>山小屋</t>
    <rPh sb="0" eb="3">
      <t>ヤマゴヤ</t>
    </rPh>
    <phoneticPr fontId="2"/>
  </si>
  <si>
    <t>体験・ガイドツアー</t>
    <rPh sb="0" eb="2">
      <t>タイケン</t>
    </rPh>
    <phoneticPr fontId="2"/>
  </si>
  <si>
    <t>キャンプ場</t>
    <rPh sb="4" eb="5">
      <t>ジョウ</t>
    </rPh>
    <phoneticPr fontId="2"/>
  </si>
  <si>
    <t>施設紹介文
（特典ガイド・WEBサイト一覧用）
※100文字以内</t>
    <rPh sb="0" eb="5">
      <t>シセツショウカイブン</t>
    </rPh>
    <rPh sb="28" eb="30">
      <t>モジ</t>
    </rPh>
    <rPh sb="30" eb="32">
      <t>イナイ</t>
    </rPh>
    <phoneticPr fontId="2"/>
  </si>
  <si>
    <t>■モンベルクラブスタッフ使用欄（ウェブ入力用）</t>
    <rPh sb="12" eb="14">
      <t>シヨウ</t>
    </rPh>
    <rPh sb="14" eb="15">
      <t>ラン</t>
    </rPh>
    <rPh sb="19" eb="21">
      <t>ニュウリョク</t>
    </rPh>
    <rPh sb="21" eb="22">
      <t>ヨウ</t>
    </rPh>
    <phoneticPr fontId="2"/>
  </si>
  <si>
    <t>店舗情報管理＜新規登録＞【入力】</t>
  </si>
  <si>
    <t>店舗名</t>
    <phoneticPr fontId="2"/>
  </si>
  <si>
    <t>店舗名かな</t>
    <phoneticPr fontId="2"/>
  </si>
  <si>
    <t>所在地　</t>
    <phoneticPr fontId="2"/>
  </si>
  <si>
    <t>〒</t>
    <phoneticPr fontId="2"/>
  </si>
  <si>
    <t>都道府県</t>
    <phoneticPr fontId="2"/>
  </si>
  <si>
    <t xml:space="preserve">TEL </t>
    <phoneticPr fontId="2"/>
  </si>
  <si>
    <t>リンク先URL</t>
    <phoneticPr fontId="2"/>
  </si>
  <si>
    <t>営業時間</t>
    <rPh sb="0" eb="2">
      <t>エイギョウ</t>
    </rPh>
    <rPh sb="2" eb="4">
      <t>ジカン</t>
    </rPh>
    <phoneticPr fontId="2"/>
  </si>
  <si>
    <t>店舗案内文</t>
    <phoneticPr fontId="2"/>
  </si>
  <si>
    <t>店舗種類①</t>
    <phoneticPr fontId="2"/>
  </si>
  <si>
    <t>店舗種類②</t>
    <phoneticPr fontId="2"/>
  </si>
  <si>
    <t>店舗案内【詳細】</t>
    <phoneticPr fontId="2"/>
  </si>
  <si>
    <t>店舗案内情報</t>
    <phoneticPr fontId="2"/>
  </si>
  <si>
    <t>右上</t>
    <phoneticPr fontId="2"/>
  </si>
  <si>
    <t>右下</t>
    <phoneticPr fontId="2"/>
  </si>
  <si>
    <t>店休日</t>
    <phoneticPr fontId="2"/>
  </si>
  <si>
    <t>店休日の追記</t>
    <rPh sb="4" eb="6">
      <t>ツイキ</t>
    </rPh>
    <phoneticPr fontId="2"/>
  </si>
  <si>
    <t>※あれば記入</t>
    <rPh sb="4" eb="6">
      <t>キニュウ</t>
    </rPh>
    <phoneticPr fontId="2"/>
  </si>
  <si>
    <t>地図表示タイプ</t>
    <phoneticPr fontId="2"/>
  </si>
  <si>
    <t>特典の対象</t>
  </si>
  <si>
    <t>連絡欄</t>
    <phoneticPr fontId="2"/>
  </si>
  <si>
    <t>※作成日、担当者名</t>
    <phoneticPr fontId="2"/>
  </si>
  <si>
    <t>PR動画（YouTube）名称</t>
    <phoneticPr fontId="2"/>
  </si>
  <si>
    <t>選択したアクティビティの中から優先度合いの高い2つを記入してください</t>
    <phoneticPr fontId="2"/>
  </si>
  <si>
    <t>選択した分類の中から優先度合いの高い2つを記入してください</t>
    <phoneticPr fontId="2"/>
  </si>
  <si>
    <t>PR動画　名称</t>
    <rPh sb="5" eb="7">
      <t>メイショウ</t>
    </rPh>
    <phoneticPr fontId="2"/>
  </si>
  <si>
    <t>PR動画　紹介文（150字程度）</t>
    <rPh sb="5" eb="8">
      <t>ショウカイブン</t>
    </rPh>
    <rPh sb="12" eb="13">
      <t>ジ</t>
    </rPh>
    <rPh sb="13" eb="15">
      <t>テイド</t>
    </rPh>
    <phoneticPr fontId="2"/>
  </si>
  <si>
    <t>【上段】　SNS　アカウント名</t>
    <rPh sb="1" eb="3">
      <t>ジョウダン</t>
    </rPh>
    <rPh sb="14" eb="15">
      <t>メイ</t>
    </rPh>
    <phoneticPr fontId="2"/>
  </si>
  <si>
    <t>〇PR動画（1本）</t>
    <rPh sb="3" eb="5">
      <t>ドウガ</t>
    </rPh>
    <rPh sb="7" eb="8">
      <t>ホン</t>
    </rPh>
    <phoneticPr fontId="2"/>
  </si>
  <si>
    <t>PR動画　紹介文（150字程度）</t>
    <phoneticPr fontId="2"/>
  </si>
  <si>
    <t>門鈴村でのおすすめの過ごし方をご紹介！
お買い物だけでなく、広い敷地内で楽しめるアクティビティもたくさんご用意しています。</t>
    <rPh sb="0" eb="1">
      <t>モン</t>
    </rPh>
    <rPh sb="1" eb="2">
      <t>スズ</t>
    </rPh>
    <rPh sb="2" eb="3">
      <t>ムラ</t>
    </rPh>
    <rPh sb="10" eb="11">
      <t>ス</t>
    </rPh>
    <rPh sb="13" eb="14">
      <t>カタ</t>
    </rPh>
    <rPh sb="16" eb="18">
      <t>ショウカイ</t>
    </rPh>
    <rPh sb="21" eb="22">
      <t>カ</t>
    </rPh>
    <rPh sb="23" eb="24">
      <t>モノ</t>
    </rPh>
    <rPh sb="30" eb="31">
      <t>ヒロ</t>
    </rPh>
    <rPh sb="32" eb="35">
      <t>シキチナイ</t>
    </rPh>
    <rPh sb="36" eb="37">
      <t>タノ</t>
    </rPh>
    <rPh sb="53" eb="55">
      <t>ヨウイ</t>
    </rPh>
    <phoneticPr fontId="2"/>
  </si>
  <si>
    <t>門鈴村PR動画</t>
    <rPh sb="0" eb="1">
      <t>モン</t>
    </rPh>
    <rPh sb="1" eb="2">
      <t>スズ</t>
    </rPh>
    <rPh sb="2" eb="3">
      <t>ムラ</t>
    </rPh>
    <rPh sb="5" eb="7">
      <t>ドウガ</t>
    </rPh>
    <phoneticPr fontId="2"/>
  </si>
  <si>
    <t>　　モンベルクラブ事務局</t>
    <rPh sb="9" eb="12">
      <t>ジムキョク</t>
    </rPh>
    <phoneticPr fontId="14"/>
  </si>
  <si>
    <t>　　広報部</t>
    <rPh sb="2" eb="5">
      <t>コウホウブ</t>
    </rPh>
    <phoneticPr fontId="14"/>
  </si>
  <si>
    <t>　　営業部</t>
    <rPh sb="2" eb="5">
      <t>エイギョウブ</t>
    </rPh>
    <phoneticPr fontId="14"/>
  </si>
  <si>
    <t>　　他部署</t>
    <rPh sb="2" eb="5">
      <t>タブショ</t>
    </rPh>
    <phoneticPr fontId="14"/>
  </si>
  <si>
    <t>　　モンベルストア　（　　　　　）店</t>
    <rPh sb="17" eb="18">
      <t>ミセ</t>
    </rPh>
    <phoneticPr fontId="14"/>
  </si>
  <si>
    <t>登録のきっかけ
※該当するものに☑</t>
    <phoneticPr fontId="2"/>
  </si>
  <si>
    <t>　　M.O.C.（モンベル・アウトドア・チャレンジ）</t>
    <phoneticPr fontId="14"/>
  </si>
  <si>
    <t>https://twitter.com/montbelljp</t>
    <phoneticPr fontId="2"/>
  </si>
  <si>
    <t>PR動画</t>
    <rPh sb="2" eb="4">
      <t>ドウガ</t>
    </rPh>
    <phoneticPr fontId="2"/>
  </si>
  <si>
    <t>紹介文＆URL埋め込み</t>
    <rPh sb="0" eb="3">
      <t>ショウカイブン</t>
    </rPh>
    <rPh sb="7" eb="8">
      <t>ウ</t>
    </rPh>
    <rPh sb="9" eb="10">
      <t>コ</t>
    </rPh>
    <phoneticPr fontId="2"/>
  </si>
  <si>
    <t>名称
（タイトル）</t>
    <rPh sb="0" eb="2">
      <t>メイショウ</t>
    </rPh>
    <phoneticPr fontId="2"/>
  </si>
  <si>
    <t>スキー場</t>
    <rPh sb="3" eb="4">
      <t>ジョウ</t>
    </rPh>
    <phoneticPr fontId="2"/>
  </si>
  <si>
    <t>クライミングジム</t>
    <phoneticPr fontId="2"/>
  </si>
  <si>
    <t>ロープウェイ・ケーブルカー</t>
    <phoneticPr fontId="2"/>
  </si>
  <si>
    <r>
      <rPr>
        <sz val="11"/>
        <color theme="1"/>
        <rFont val="ＭＳ Ｐゴシック"/>
        <family val="3"/>
        <charset val="128"/>
      </rPr>
      <t>【優先アクティビティ①】　</t>
    </r>
    <r>
      <rPr>
        <b/>
        <sz val="11"/>
        <color theme="1"/>
        <rFont val="ＭＳ Ｐゴシック"/>
        <family val="3"/>
        <charset val="128"/>
      </rPr>
      <t>トレッキング</t>
    </r>
    <phoneticPr fontId="2"/>
  </si>
  <si>
    <r>
      <rPr>
        <sz val="11"/>
        <color theme="1"/>
        <rFont val="ＭＳ Ｐゴシック"/>
        <family val="3"/>
        <charset val="128"/>
      </rPr>
      <t>【優先アクティビティ②】　</t>
    </r>
    <r>
      <rPr>
        <b/>
        <sz val="11"/>
        <color theme="1"/>
        <rFont val="ＭＳ Ｐゴシック"/>
        <family val="3"/>
        <charset val="128"/>
      </rPr>
      <t>サイクリング</t>
    </r>
    <phoneticPr fontId="2"/>
  </si>
  <si>
    <r>
      <rPr>
        <sz val="11"/>
        <color theme="1"/>
        <rFont val="ＭＳ Ｐゴシック"/>
        <family val="3"/>
        <charset val="128"/>
      </rPr>
      <t>【優先分類①】　</t>
    </r>
    <r>
      <rPr>
        <b/>
        <sz val="11"/>
        <color theme="1"/>
        <rFont val="ＭＳ Ｐゴシック"/>
        <family val="3"/>
        <charset val="128"/>
      </rPr>
      <t>宿泊施設</t>
    </r>
    <rPh sb="3" eb="5">
      <t>ブンルイ</t>
    </rPh>
    <rPh sb="8" eb="10">
      <t>シュクハク</t>
    </rPh>
    <rPh sb="10" eb="12">
      <t>シセツ</t>
    </rPh>
    <phoneticPr fontId="2"/>
  </si>
  <si>
    <r>
      <rPr>
        <sz val="11"/>
        <color theme="1"/>
        <rFont val="ＭＳ Ｐゴシック"/>
        <family val="3"/>
        <charset val="128"/>
      </rPr>
      <t>【優先分類②】　</t>
    </r>
    <r>
      <rPr>
        <b/>
        <sz val="11"/>
        <color theme="1"/>
        <rFont val="ＭＳ Ｐゴシック"/>
        <family val="3"/>
        <charset val="128"/>
      </rPr>
      <t>ショッピング</t>
    </r>
    <phoneticPr fontId="2"/>
  </si>
  <si>
    <t>業務用メールアドレス</t>
    <rPh sb="0" eb="3">
      <t>ギョウムヨウ</t>
    </rPh>
    <phoneticPr fontId="2"/>
  </si>
  <si>
    <t>関連情報【入力】</t>
    <rPh sb="0" eb="4">
      <t>カンレンジョウホウ</t>
    </rPh>
    <phoneticPr fontId="2"/>
  </si>
  <si>
    <t>【上段】　SNS　アカウント名</t>
    <phoneticPr fontId="2"/>
  </si>
  <si>
    <t>字名・番地</t>
    <rPh sb="0" eb="1">
      <t>アザ</t>
    </rPh>
    <rPh sb="1" eb="2">
      <t>メイ</t>
    </rPh>
    <rPh sb="3" eb="5">
      <t>バンチ</t>
    </rPh>
    <phoneticPr fontId="2"/>
  </si>
  <si>
    <t>字名・番地</t>
    <rPh sb="0" eb="1">
      <t>ジ</t>
    </rPh>
    <rPh sb="1" eb="2">
      <t>メイ</t>
    </rPh>
    <rPh sb="3" eb="5">
      <t>バンチ</t>
    </rPh>
    <phoneticPr fontId="2"/>
  </si>
  <si>
    <t>大阪市</t>
    <rPh sb="0" eb="3">
      <t>オオサカシ</t>
    </rPh>
    <phoneticPr fontId="2"/>
  </si>
  <si>
    <t>西区新町1-33-20</t>
    <rPh sb="0" eb="2">
      <t>ニシク</t>
    </rPh>
    <rPh sb="2" eb="4">
      <t>シンマチ</t>
    </rPh>
    <phoneticPr fontId="2"/>
  </si>
  <si>
    <t>字名・番地</t>
    <phoneticPr fontId="2"/>
  </si>
  <si>
    <t>市町村（東京23区）</t>
    <rPh sb="4" eb="6">
      <t>トウキョウ</t>
    </rPh>
    <rPh sb="8" eb="9">
      <t>ク</t>
    </rPh>
    <phoneticPr fontId="2"/>
  </si>
  <si>
    <r>
      <t>市区町村</t>
    </r>
    <r>
      <rPr>
        <sz val="9"/>
        <color theme="1"/>
        <rFont val="ＭＳ Ｐゴシック"/>
        <family val="3"/>
        <charset val="128"/>
      </rPr>
      <t>（区は東京23区のみ）</t>
    </r>
    <rPh sb="0" eb="2">
      <t>シク</t>
    </rPh>
    <rPh sb="2" eb="4">
      <t>チョウソン</t>
    </rPh>
    <rPh sb="5" eb="6">
      <t>ク</t>
    </rPh>
    <rPh sb="7" eb="9">
      <t>トウキョウ</t>
    </rPh>
    <rPh sb="11" eb="12">
      <t>ク</t>
    </rPh>
    <phoneticPr fontId="2"/>
  </si>
  <si>
    <t>facebook</t>
  </si>
  <si>
    <t>門鈴村　</t>
    <rPh sb="0" eb="1">
      <t>モン</t>
    </rPh>
    <rPh sb="1" eb="2">
      <t>スズ</t>
    </rPh>
    <rPh sb="2" eb="3">
      <t>ムラ</t>
    </rPh>
    <phoneticPr fontId="2"/>
  </si>
  <si>
    <t>門鈴村</t>
    <phoneticPr fontId="2"/>
  </si>
  <si>
    <t>門鈴村</t>
    <phoneticPr fontId="2"/>
  </si>
  <si>
    <t>門鈴村~熊のいる宿～</t>
    <rPh sb="4" eb="5">
      <t>クマ</t>
    </rPh>
    <rPh sb="8" eb="9">
      <t>ヤド</t>
    </rPh>
    <phoneticPr fontId="2"/>
  </si>
  <si>
    <t>門鈴村with bear</t>
    <phoneticPr fontId="2"/>
  </si>
  <si>
    <t>YouTubeチャンネル</t>
  </si>
  <si>
    <t>https://m.facebook.com/montbelljpn</t>
    <phoneticPr fontId="2"/>
  </si>
  <si>
    <t>Twitter</t>
    <phoneticPr fontId="2"/>
  </si>
  <si>
    <t>Instagram</t>
    <phoneticPr fontId="2"/>
  </si>
  <si>
    <t>YouTubeチャンネル</t>
    <phoneticPr fontId="2"/>
  </si>
  <si>
    <t>■facebook：</t>
    <phoneticPr fontId="2"/>
  </si>
  <si>
    <t>■Twitter：</t>
    <phoneticPr fontId="2"/>
  </si>
  <si>
    <t>■Instagram：</t>
    <phoneticPr fontId="2"/>
  </si>
  <si>
    <t>■YouTube：</t>
    <phoneticPr fontId="2"/>
  </si>
  <si>
    <t>登録開始希望日</t>
    <rPh sb="0" eb="2">
      <t>トウロク</t>
    </rPh>
    <rPh sb="2" eb="4">
      <t>カイシ</t>
    </rPh>
    <rPh sb="4" eb="7">
      <t>キボウヒ</t>
    </rPh>
    <phoneticPr fontId="2"/>
  </si>
  <si>
    <t>登録開始希望日</t>
    <rPh sb="0" eb="2">
      <t>トウロク</t>
    </rPh>
    <rPh sb="2" eb="4">
      <t>カイシ</t>
    </rPh>
    <rPh sb="4" eb="7">
      <t>キボウビ</t>
    </rPh>
    <phoneticPr fontId="2"/>
  </si>
  <si>
    <t>ペット同伴の可否、
及び可能な範囲(飲食同伴、宿泊、ドッグラン等)</t>
    <rPh sb="3" eb="5">
      <t>ドウハン</t>
    </rPh>
    <rPh sb="6" eb="8">
      <t>カヒ</t>
    </rPh>
    <rPh sb="10" eb="11">
      <t>オヨ</t>
    </rPh>
    <rPh sb="12" eb="14">
      <t>カノウ</t>
    </rPh>
    <rPh sb="15" eb="17">
      <t>ハンイ</t>
    </rPh>
    <rPh sb="18" eb="20">
      <t>インショク</t>
    </rPh>
    <rPh sb="20" eb="22">
      <t>ドウハン</t>
    </rPh>
    <rPh sb="23" eb="25">
      <t>シュクハク</t>
    </rPh>
    <rPh sb="31" eb="32">
      <t>ナド</t>
    </rPh>
    <phoneticPr fontId="2"/>
  </si>
  <si>
    <t xml:space="preserve">ペット同伴可能です。
温浴施設のみ、同伴不可。
</t>
    <rPh sb="3" eb="7">
      <t>ドウハンカノウ</t>
    </rPh>
    <rPh sb="11" eb="13">
      <t>オンヨク</t>
    </rPh>
    <rPh sb="13" eb="15">
      <t>シセツ</t>
    </rPh>
    <rPh sb="18" eb="20">
      <t>ドウハン</t>
    </rPh>
    <rPh sb="20" eb="22">
      <t>フカ</t>
    </rPh>
    <phoneticPr fontId="2"/>
  </si>
  <si>
    <t>法人名</t>
    <rPh sb="0" eb="3">
      <t>ホウジンメイ</t>
    </rPh>
    <phoneticPr fontId="2"/>
  </si>
  <si>
    <t>(法人)郵便番号</t>
    <rPh sb="1" eb="3">
      <t>ホウジン</t>
    </rPh>
    <rPh sb="4" eb="8">
      <t>ユウビンバンゴウ</t>
    </rPh>
    <phoneticPr fontId="2"/>
  </si>
  <si>
    <t>(法人)住所</t>
    <rPh sb="4" eb="6">
      <t>ジュウショ</t>
    </rPh>
    <phoneticPr fontId="2"/>
  </si>
  <si>
    <t>(法人)電話番号</t>
    <rPh sb="4" eb="8">
      <t>デンワバンゴウ</t>
    </rPh>
    <phoneticPr fontId="2"/>
  </si>
  <si>
    <r>
      <t xml:space="preserve">○公式SNSアカウント
</t>
    </r>
    <r>
      <rPr>
        <sz val="9"/>
        <color rgb="FFFF0000"/>
        <rFont val="ＭＳ Ｐゴシック"/>
        <family val="3"/>
        <charset val="128"/>
      </rPr>
      <t>※ドロップダウンでSNSの種類を選択。右の上段にアカウント名、下段にURLを記入。</t>
    </r>
    <phoneticPr fontId="2"/>
  </si>
  <si>
    <t>＜公式SNS＞</t>
    <rPh sb="1" eb="3">
      <t>コウシキ</t>
    </rPh>
    <phoneticPr fontId="2"/>
  </si>
  <si>
    <t>住所</t>
    <rPh sb="0" eb="2">
      <t>ジュウショ</t>
    </rPh>
    <phoneticPr fontId="2"/>
  </si>
  <si>
    <r>
      <t xml:space="preserve">LINE
</t>
    </r>
    <r>
      <rPr>
        <sz val="9"/>
        <color rgb="FFFF0000"/>
        <rFont val="ＭＳ Ｐゴシック"/>
        <family val="3"/>
        <charset val="128"/>
      </rPr>
      <t>※下段に「</t>
    </r>
    <r>
      <rPr>
        <b/>
        <sz val="9"/>
        <color rgb="FFFF0000"/>
        <rFont val="ＭＳ Ｐゴシック"/>
        <family val="3"/>
        <charset val="128"/>
      </rPr>
      <t>LINE ID</t>
    </r>
    <r>
      <rPr>
        <sz val="9"/>
        <color rgb="FFFF0000"/>
        <rFont val="ＭＳ Ｐゴシック"/>
        <family val="3"/>
        <charset val="128"/>
      </rPr>
      <t>」を記入してください。</t>
    </r>
    <rPh sb="6" eb="8">
      <t>ゲダン</t>
    </rPh>
    <rPh sb="19" eb="21">
      <t>キニュウ</t>
    </rPh>
    <phoneticPr fontId="2"/>
  </si>
  <si>
    <t>monbell1975</t>
    <phoneticPr fontId="2"/>
  </si>
  <si>
    <r>
      <t xml:space="preserve">LINE
</t>
    </r>
    <r>
      <rPr>
        <sz val="9"/>
        <color rgb="FFFF0000"/>
        <rFont val="ＭＳ Ｐゴシック"/>
        <family val="3"/>
        <charset val="128"/>
      </rPr>
      <t>※下段に「</t>
    </r>
    <r>
      <rPr>
        <b/>
        <sz val="9"/>
        <color rgb="FFFF0000"/>
        <rFont val="ＭＳ Ｐゴシック"/>
        <family val="3"/>
        <charset val="128"/>
      </rPr>
      <t>LINE ID</t>
    </r>
    <r>
      <rPr>
        <sz val="9"/>
        <color rgb="FFFF0000"/>
        <rFont val="ＭＳ Ｐゴシック"/>
        <family val="3"/>
        <charset val="128"/>
      </rPr>
      <t>」を記入してください。</t>
    </r>
    <phoneticPr fontId="2"/>
  </si>
  <si>
    <t>■LINE：</t>
    <phoneticPr fontId="2"/>
  </si>
  <si>
    <t>【下段】　SNS　URL　（LINEのみIDを記入）</t>
    <rPh sb="1" eb="2">
      <t>シタ</t>
    </rPh>
    <rPh sb="23" eb="25">
      <t>キニュウ</t>
    </rPh>
    <phoneticPr fontId="2"/>
  </si>
  <si>
    <t>【下段】　SNS　URL　（LINEのみIDを記入）</t>
    <phoneticPr fontId="2"/>
  </si>
  <si>
    <t>[IFRAME]width=100% height=360 src=</t>
    <phoneticPr fontId="39"/>
  </si>
  <si>
    <t>?rel=0 allowfullscreen[/IFRAME]</t>
    <phoneticPr fontId="39"/>
  </si>
  <si>
    <t>ここに共有リンク貼り付け</t>
    <rPh sb="3" eb="5">
      <t>キョウユウ</t>
    </rPh>
    <rPh sb="8" eb="9">
      <t>ハ</t>
    </rPh>
    <rPh sb="10" eb="11">
      <t>ツ</t>
    </rPh>
    <phoneticPr fontId="2"/>
  </si>
  <si>
    <t>フレンドショップ情報</t>
    <rPh sb="8" eb="10">
      <t>ジョウホウ</t>
    </rPh>
    <phoneticPr fontId="2"/>
  </si>
  <si>
    <t>会員特典</t>
    <rPh sb="0" eb="4">
      <t>カイイントクテン</t>
    </rPh>
    <phoneticPr fontId="2"/>
  </si>
  <si>
    <r>
      <t>施設で提供しているアクティビティ</t>
    </r>
    <r>
      <rPr>
        <sz val="10"/>
        <color theme="1"/>
        <rFont val="ＭＳ Ｐゴシック"/>
        <family val="3"/>
        <charset val="128"/>
      </rPr>
      <t>※当てはまるものがあれば該当するものに☑</t>
    </r>
    <r>
      <rPr>
        <b/>
        <sz val="11"/>
        <color theme="1"/>
        <rFont val="ＭＳ Ｐゴシック"/>
        <family val="3"/>
        <charset val="128"/>
      </rPr>
      <t xml:space="preserve">
</t>
    </r>
    <r>
      <rPr>
        <sz val="10"/>
        <color theme="1"/>
        <rFont val="ＭＳ Ｐゴシック"/>
        <family val="3"/>
        <charset val="128"/>
      </rPr>
      <t>（複数選択可）</t>
    </r>
    <rPh sb="0" eb="2">
      <t>シセツ</t>
    </rPh>
    <rPh sb="3" eb="5">
      <t>テイキョウ</t>
    </rPh>
    <rPh sb="17" eb="18">
      <t>ア</t>
    </rPh>
    <rPh sb="28" eb="30">
      <t>ガイトウ</t>
    </rPh>
    <phoneticPr fontId="2"/>
  </si>
  <si>
    <r>
      <t xml:space="preserve">施設分類
</t>
    </r>
    <r>
      <rPr>
        <sz val="10"/>
        <color theme="1"/>
        <rFont val="ＭＳ Ｐゴシック"/>
        <family val="3"/>
        <charset val="128"/>
      </rPr>
      <t>※該当するものに☑
（複数選択可）</t>
    </r>
    <rPh sb="0" eb="2">
      <t>シセツ</t>
    </rPh>
    <rPh sb="2" eb="4">
      <t>ブンルイ</t>
    </rPh>
    <rPh sb="6" eb="8">
      <t>ガイトウ</t>
    </rPh>
    <phoneticPr fontId="2"/>
  </si>
  <si>
    <r>
      <t xml:space="preserve">モンベルクラブ会員さまへの特典
</t>
    </r>
    <r>
      <rPr>
        <sz val="10"/>
        <color theme="1"/>
        <rFont val="ＭＳ Ｐゴシック"/>
        <family val="3"/>
        <charset val="128"/>
      </rPr>
      <t>（全国の会員様がいつでも何度でもご利用いただける特典をご提供ください。姉妹店、系列店での特典設定はご遠慮ください。）</t>
    </r>
    <rPh sb="7" eb="9">
      <t>カイイン</t>
    </rPh>
    <rPh sb="13" eb="15">
      <t>トクテン</t>
    </rPh>
    <rPh sb="17" eb="19">
      <t>ゼンコク</t>
    </rPh>
    <rPh sb="20" eb="22">
      <t>カイイン</t>
    </rPh>
    <rPh sb="22" eb="23">
      <t>サマ</t>
    </rPh>
    <rPh sb="28" eb="30">
      <t>ナンド</t>
    </rPh>
    <rPh sb="33" eb="35">
      <t>リヨウ</t>
    </rPh>
    <rPh sb="40" eb="42">
      <t>トクテン</t>
    </rPh>
    <rPh sb="44" eb="46">
      <t>テイキョウ</t>
    </rPh>
    <rPh sb="51" eb="54">
      <t>シマイテン</t>
    </rPh>
    <rPh sb="55" eb="58">
      <t>ケイレツテン</t>
    </rPh>
    <rPh sb="60" eb="62">
      <t>トクテン</t>
    </rPh>
    <rPh sb="62" eb="64">
      <t>セッテイ</t>
    </rPh>
    <rPh sb="66" eb="68">
      <t>エンリョ</t>
    </rPh>
    <phoneticPr fontId="2"/>
  </si>
  <si>
    <r>
      <t xml:space="preserve">施設紹介文
</t>
    </r>
    <r>
      <rPr>
        <sz val="10"/>
        <color theme="1"/>
        <rFont val="ＭＳ Ｐゴシック"/>
        <family val="3"/>
        <charset val="128"/>
      </rPr>
      <t>（WEBサイト用）</t>
    </r>
    <r>
      <rPr>
        <b/>
        <sz val="10"/>
        <color theme="1"/>
        <rFont val="ＭＳ Ｐゴシック"/>
        <family val="3"/>
        <charset val="128"/>
      </rPr>
      <t xml:space="preserve">
</t>
    </r>
    <r>
      <rPr>
        <sz val="10"/>
        <color theme="1"/>
        <rFont val="ＭＳ Ｐゴシック"/>
        <family val="3"/>
        <charset val="128"/>
      </rPr>
      <t>※400文字以内</t>
    </r>
    <rPh sb="0" eb="5">
      <t>シセツショウカイブン</t>
    </rPh>
    <rPh sb="13" eb="14">
      <t>ヨウ</t>
    </rPh>
    <rPh sb="20" eb="22">
      <t>モジ</t>
    </rPh>
    <rPh sb="22" eb="24">
      <t>イナイ</t>
    </rPh>
    <phoneticPr fontId="2"/>
  </si>
  <si>
    <r>
      <t xml:space="preserve">施設紹介文
</t>
    </r>
    <r>
      <rPr>
        <sz val="10"/>
        <color theme="1"/>
        <rFont val="ＭＳ Ｐゴシック"/>
        <family val="3"/>
        <charset val="128"/>
      </rPr>
      <t>（特典ガイド・WEBサイト一覧用）
※100文字以内</t>
    </r>
    <rPh sb="0" eb="5">
      <t>シセツショウカイブン</t>
    </rPh>
    <rPh sb="7" eb="9">
      <t>トクテン</t>
    </rPh>
    <rPh sb="19" eb="21">
      <t>イチラン</t>
    </rPh>
    <rPh sb="21" eb="22">
      <t>ヨウ</t>
    </rPh>
    <rPh sb="28" eb="30">
      <t>モジ</t>
    </rPh>
    <rPh sb="30" eb="32">
      <t>イナイ</t>
    </rPh>
    <phoneticPr fontId="2"/>
  </si>
  <si>
    <r>
      <t xml:space="preserve">営業について備考
</t>
    </r>
    <r>
      <rPr>
        <sz val="10"/>
        <color theme="1"/>
        <rFont val="ＭＳ Ｐゴシック"/>
        <family val="3"/>
        <charset val="128"/>
      </rPr>
      <t>（上記以外に特記事項があればこちらにご記入ください。）</t>
    </r>
    <r>
      <rPr>
        <sz val="11"/>
        <color theme="1"/>
        <rFont val="ＭＳ Ｐゴシック"/>
        <family val="3"/>
        <charset val="128"/>
      </rPr>
      <t xml:space="preserve">
</t>
    </r>
    <r>
      <rPr>
        <sz val="10"/>
        <color theme="1"/>
        <rFont val="ＭＳ Ｐゴシック"/>
        <family val="3"/>
        <charset val="128"/>
      </rPr>
      <t>ex. 料金、チェックイン・アウト時間、設備、収容人数、部屋数など</t>
    </r>
    <rPh sb="0" eb="2">
      <t>エイギョウ</t>
    </rPh>
    <rPh sb="6" eb="8">
      <t>ビコウ</t>
    </rPh>
    <rPh sb="10" eb="12">
      <t>ジョウキ</t>
    </rPh>
    <rPh sb="12" eb="14">
      <t>イガイ</t>
    </rPh>
    <rPh sb="15" eb="19">
      <t>トッキジコウ</t>
    </rPh>
    <rPh sb="28" eb="30">
      <t>キニュウ</t>
    </rPh>
    <phoneticPr fontId="2"/>
  </si>
  <si>
    <r>
      <t>ペット同伴の可否、
及び可能な範囲</t>
    </r>
    <r>
      <rPr>
        <sz val="10"/>
        <color theme="1"/>
        <rFont val="ＭＳ Ｐゴシック"/>
        <family val="3"/>
        <charset val="128"/>
      </rPr>
      <t>(飲食同伴、宿泊、ドッグラン等)</t>
    </r>
    <rPh sb="3" eb="5">
      <t>ドウハン</t>
    </rPh>
    <rPh sb="6" eb="8">
      <t>カヒ</t>
    </rPh>
    <rPh sb="10" eb="11">
      <t>オヨ</t>
    </rPh>
    <rPh sb="12" eb="14">
      <t>カノウ</t>
    </rPh>
    <rPh sb="15" eb="17">
      <t>ハンイ</t>
    </rPh>
    <rPh sb="18" eb="20">
      <t>インショク</t>
    </rPh>
    <rPh sb="20" eb="22">
      <t>ドウハン</t>
    </rPh>
    <rPh sb="23" eb="25">
      <t>シュクハク</t>
    </rPh>
    <rPh sb="31" eb="32">
      <t>ナド</t>
    </rPh>
    <phoneticPr fontId="2"/>
  </si>
  <si>
    <r>
      <rPr>
        <b/>
        <sz val="12"/>
        <color theme="1"/>
        <rFont val="ＭＳ Ｐゴシック"/>
        <family val="3"/>
        <charset val="128"/>
      </rPr>
      <t>○公式SNSアカウント</t>
    </r>
    <r>
      <rPr>
        <b/>
        <sz val="10.5"/>
        <color theme="1"/>
        <rFont val="ＭＳ Ｐゴシック"/>
        <family val="3"/>
        <charset val="128"/>
      </rPr>
      <t xml:space="preserve">
</t>
    </r>
    <r>
      <rPr>
        <sz val="9"/>
        <color rgb="FFFF0000"/>
        <rFont val="ＭＳ Ｐゴシック"/>
        <family val="3"/>
        <charset val="128"/>
      </rPr>
      <t>※右の上段にアカウント名、下段にURLを記入。</t>
    </r>
    <rPh sb="1" eb="3">
      <t>コウシキ</t>
    </rPh>
    <phoneticPr fontId="2"/>
  </si>
  <si>
    <t>　　その他　（　　　　　　　　　　　　）</t>
    <rPh sb="4" eb="5">
      <t>タ</t>
    </rPh>
    <phoneticPr fontId="14"/>
  </si>
  <si>
    <r>
      <t>　　会員さまのみ
　　</t>
    </r>
    <r>
      <rPr>
        <u/>
        <sz val="11"/>
        <color theme="1"/>
        <rFont val="ＭＳ Ｐゴシック"/>
        <family val="3"/>
        <charset val="128"/>
      </rPr>
      <t>　　</t>
    </r>
    <r>
      <rPr>
        <sz val="11"/>
        <color theme="1"/>
        <rFont val="ＭＳ Ｐゴシック"/>
        <family val="3"/>
        <charset val="128"/>
      </rPr>
      <t>名さままでOK  ※数字をご記入ください
　　1グループまでOK
特記事項：</t>
    </r>
    <rPh sb="2" eb="4">
      <t>カイイン</t>
    </rPh>
    <rPh sb="13" eb="14">
      <t>メイ</t>
    </rPh>
    <rPh sb="23" eb="25">
      <t>スウジ</t>
    </rPh>
    <rPh sb="27" eb="29">
      <t>キニュウ</t>
    </rPh>
    <rPh sb="46" eb="50">
      <t>トッキジコウ</t>
    </rPh>
    <phoneticPr fontId="2"/>
  </si>
  <si>
    <t>※弊社受付担当者をご存じの場合、担当者名もご記入ください。
担当者名（                                       ）</t>
    <rPh sb="1" eb="3">
      <t>ヘイシャ</t>
    </rPh>
    <rPh sb="3" eb="5">
      <t>ウケツケ</t>
    </rPh>
    <rPh sb="5" eb="8">
      <t>タントウシャ</t>
    </rPh>
    <rPh sb="10" eb="11">
      <t>ゾン</t>
    </rPh>
    <rPh sb="13" eb="15">
      <t>バアイ</t>
    </rPh>
    <rPh sb="16" eb="19">
      <t>タントウシャ</t>
    </rPh>
    <rPh sb="19" eb="20">
      <t>メイ</t>
    </rPh>
    <rPh sb="22" eb="24">
      <t>キニュウ</t>
    </rPh>
    <rPh sb="30" eb="33">
      <t>タントウシャ</t>
    </rPh>
    <rPh sb="33" eb="34">
      <t>メイ</t>
    </rPh>
    <phoneticPr fontId="13"/>
  </si>
  <si>
    <r>
      <t xml:space="preserve">モンベル・フレンドショップへのご登録希望をいただき誠にありがとうございます。
下記項目の順に太枠内へ必要事項をご記入いただきますようにお願いします。（グレーの部分は記入不要です）
</t>
    </r>
    <r>
      <rPr>
        <b/>
        <sz val="11"/>
        <color theme="1"/>
        <rFont val="ＭＳ Ｐゴシック"/>
        <family val="3"/>
        <charset val="128"/>
      </rPr>
      <t>★画像について★</t>
    </r>
    <r>
      <rPr>
        <sz val="11"/>
        <color theme="1"/>
        <rFont val="ＭＳ Ｐゴシック"/>
        <family val="3"/>
        <charset val="128"/>
      </rPr>
      <t xml:space="preserve">
フレンドショップページに掲載する施設画像を数枚ご用意ください。
サイズは</t>
    </r>
    <r>
      <rPr>
        <b/>
        <u/>
        <sz val="11"/>
        <color rgb="FFFF0000"/>
        <rFont val="ＭＳ Ｐゴシック"/>
        <family val="3"/>
        <charset val="128"/>
      </rPr>
      <t>短辺が2,000ピクセル程度のもの</t>
    </r>
    <r>
      <rPr>
        <sz val="11"/>
        <rFont val="ＭＳ Ｐゴシック"/>
        <family val="3"/>
        <charset val="128"/>
      </rPr>
      <t>を</t>
    </r>
    <r>
      <rPr>
        <sz val="11"/>
        <color theme="1"/>
        <rFont val="ＭＳ Ｐゴシック"/>
        <family val="3"/>
        <charset val="128"/>
      </rPr>
      <t xml:space="preserve">ご手配願います。　
</t>
    </r>
    <r>
      <rPr>
        <b/>
        <sz val="11"/>
        <color theme="1"/>
        <rFont val="ＭＳ Ｐゴシック"/>
        <family val="3"/>
        <charset val="128"/>
      </rPr>
      <t>【画像の版権について】</t>
    </r>
    <r>
      <rPr>
        <sz val="11"/>
        <color theme="1"/>
        <rFont val="ＭＳ Ｐゴシック"/>
        <family val="3"/>
        <charset val="128"/>
      </rPr>
      <t xml:space="preserve">
送付いただいた画像に関しては、弊社またはグループ会社内で使用することがあります。フレンドショップページ以外での使用が不可の場合は事前にお知らせください。
</t>
    </r>
    <r>
      <rPr>
        <sz val="10"/>
        <color theme="1"/>
        <rFont val="ＭＳ Ｐゴシック"/>
        <family val="3"/>
        <charset val="128"/>
      </rPr>
      <t>＜使用例＞特集、キャンペーン、イベントなどのイメージ画像としてウェブ・紙媒体告知物など</t>
    </r>
    <rPh sb="16" eb="18">
      <t>トウロク</t>
    </rPh>
    <rPh sb="18" eb="20">
      <t>キボウ</t>
    </rPh>
    <rPh sb="25" eb="26">
      <t>マコト</t>
    </rPh>
    <rPh sb="39" eb="43">
      <t>カキコウモク</t>
    </rPh>
    <rPh sb="44" eb="45">
      <t>ジュン</t>
    </rPh>
    <rPh sb="46" eb="48">
      <t>フトワク</t>
    </rPh>
    <rPh sb="48" eb="49">
      <t>ナイ</t>
    </rPh>
    <rPh sb="50" eb="52">
      <t>ヒツヨウ</t>
    </rPh>
    <rPh sb="52" eb="54">
      <t>ジコウ</t>
    </rPh>
    <rPh sb="56" eb="58">
      <t>キニュウ</t>
    </rPh>
    <rPh sb="68" eb="69">
      <t>ネガ</t>
    </rPh>
    <rPh sb="79" eb="81">
      <t>ブブン</t>
    </rPh>
    <rPh sb="82" eb="84">
      <t>キニュウ</t>
    </rPh>
    <rPh sb="84" eb="86">
      <t>フヨウ</t>
    </rPh>
    <rPh sb="112" eb="114">
      <t>ケイサイ</t>
    </rPh>
    <rPh sb="116" eb="118">
      <t>シセツ</t>
    </rPh>
    <rPh sb="121" eb="123">
      <t>スウマイ</t>
    </rPh>
    <rPh sb="124" eb="126">
      <t>ヨウイ</t>
    </rPh>
    <rPh sb="155" eb="157">
      <t>テハイ</t>
    </rPh>
    <rPh sb="157" eb="158">
      <t>ネガ</t>
    </rPh>
    <rPh sb="228" eb="230">
      <t>イガイ</t>
    </rPh>
    <rPh sb="232" eb="234">
      <t>シヨウ</t>
    </rPh>
    <rPh sb="235" eb="237">
      <t>フカ</t>
    </rPh>
    <rPh sb="238" eb="240">
      <t>バアイ</t>
    </rPh>
    <rPh sb="241" eb="243">
      <t>ジゼン</t>
    </rPh>
    <rPh sb="245" eb="246">
      <t>シ</t>
    </rPh>
    <phoneticPr fontId="14"/>
  </si>
  <si>
    <t xml:space="preserve">
</t>
  </si>
  <si>
    <t>■モンベルクラブスタッフ使用欄（ソフラ入力用）</t>
    <rPh sb="12" eb="14">
      <t>シヨウ</t>
    </rPh>
    <rPh sb="14" eb="15">
      <t>ラン</t>
    </rPh>
    <rPh sb="19" eb="21">
      <t>ニュウリョク</t>
    </rPh>
    <rPh sb="21" eb="22">
      <t>ヨウ</t>
    </rPh>
    <phoneticPr fontId="2"/>
  </si>
  <si>
    <r>
      <t xml:space="preserve">資格・免許など
</t>
    </r>
    <r>
      <rPr>
        <sz val="11"/>
        <color rgb="FFFF0000"/>
        <rFont val="ＭＳ Ｐゴシック"/>
        <family val="3"/>
        <charset val="128"/>
      </rPr>
      <t>※</t>
    </r>
    <r>
      <rPr>
        <sz val="9"/>
        <color rgb="FFFF0000"/>
        <rFont val="ＭＳ Ｐゴシック"/>
        <family val="3"/>
        <charset val="128"/>
      </rPr>
      <t>資格、免許、ライセンス（例：JRCA、日本山岳ガイド協会など）をお持ちであればご記入ください。</t>
    </r>
    <rPh sb="0" eb="2">
      <t>シカク</t>
    </rPh>
    <rPh sb="3" eb="5">
      <t>メンキョ</t>
    </rPh>
    <phoneticPr fontId="2"/>
  </si>
  <si>
    <t>ショップ名</t>
    <rPh sb="4" eb="5">
      <t>メイ</t>
    </rPh>
    <phoneticPr fontId="2"/>
  </si>
  <si>
    <t>フレンドエリア名</t>
    <rPh sb="7" eb="8">
      <t>メイ</t>
    </rPh>
    <phoneticPr fontId="2"/>
  </si>
  <si>
    <t>ショップ名かな</t>
    <rPh sb="4" eb="5">
      <t>メイ</t>
    </rPh>
    <phoneticPr fontId="2"/>
  </si>
  <si>
    <t>ショップ代表補人名</t>
    <rPh sb="4" eb="9">
      <t>ダイヒョウホジンメイ</t>
    </rPh>
    <phoneticPr fontId="2"/>
  </si>
  <si>
    <t>都道府県</t>
    <rPh sb="0" eb="4">
      <t>トドウフケン</t>
    </rPh>
    <phoneticPr fontId="2"/>
  </si>
  <si>
    <t>市町村</t>
    <rPh sb="0" eb="3">
      <t>シチョウソン</t>
    </rPh>
    <phoneticPr fontId="2"/>
  </si>
  <si>
    <t>WEB管理番号</t>
    <rPh sb="3" eb="7">
      <t>カンリバンゴウ</t>
    </rPh>
    <phoneticPr fontId="2"/>
  </si>
  <si>
    <t>※エラーになる場合は調べてください。</t>
    <rPh sb="7" eb="9">
      <t>バアイ</t>
    </rPh>
    <rPh sb="10" eb="11">
      <t>シラ</t>
    </rPh>
    <phoneticPr fontId="2"/>
  </si>
  <si>
    <t>【施設住所】</t>
    <rPh sb="1" eb="5">
      <t>シセツジュウショ</t>
    </rPh>
    <phoneticPr fontId="2"/>
  </si>
  <si>
    <t>郵便番号</t>
    <rPh sb="0" eb="4">
      <t>ユウビンバンゴウ</t>
    </rPh>
    <phoneticPr fontId="2"/>
  </si>
  <si>
    <t>市区町村</t>
    <rPh sb="0" eb="4">
      <t>シクチョウソン</t>
    </rPh>
    <phoneticPr fontId="2"/>
  </si>
  <si>
    <t>町名番地</t>
    <rPh sb="0" eb="4">
      <t>チョウメイバンチ</t>
    </rPh>
    <phoneticPr fontId="2"/>
  </si>
  <si>
    <t>建物名</t>
    <rPh sb="0" eb="3">
      <t>タテモノメイ</t>
    </rPh>
    <phoneticPr fontId="2"/>
  </si>
  <si>
    <t>TEL</t>
    <phoneticPr fontId="2"/>
  </si>
  <si>
    <t>FAX</t>
    <phoneticPr fontId="2"/>
  </si>
  <si>
    <t>【法人住所】</t>
    <rPh sb="1" eb="3">
      <t>ホウジン</t>
    </rPh>
    <rPh sb="3" eb="5">
      <t>ジュウショ</t>
    </rPh>
    <phoneticPr fontId="2"/>
  </si>
  <si>
    <t>法人住所</t>
    <rPh sb="0" eb="4">
      <t>ホウジンジュウショ</t>
    </rPh>
    <phoneticPr fontId="2"/>
  </si>
  <si>
    <t>【担当者登録】</t>
    <rPh sb="1" eb="4">
      <t>タントウシャ</t>
    </rPh>
    <rPh sb="4" eb="6">
      <t>トウロク</t>
    </rPh>
    <phoneticPr fontId="2"/>
  </si>
  <si>
    <t>担当法人名</t>
    <rPh sb="0" eb="5">
      <t>タントウホウジンメイ</t>
    </rPh>
    <phoneticPr fontId="2"/>
  </si>
  <si>
    <t>部署名</t>
    <rPh sb="0" eb="3">
      <t>ブショメイ</t>
    </rPh>
    <phoneticPr fontId="2"/>
  </si>
  <si>
    <t>担当者名</t>
    <rPh sb="0" eb="4">
      <t>タントウシャメイ</t>
    </rPh>
    <phoneticPr fontId="2"/>
  </si>
  <si>
    <t>ふりがな</t>
    <phoneticPr fontId="2"/>
  </si>
  <si>
    <t>電話番号1</t>
    <rPh sb="0" eb="4">
      <t>デンワバンゴウ</t>
    </rPh>
    <phoneticPr fontId="2"/>
  </si>
  <si>
    <t>メールアドレス</t>
    <phoneticPr fontId="2"/>
  </si>
  <si>
    <t>【分類】</t>
    <rPh sb="1" eb="3">
      <t>ブンルイ</t>
    </rPh>
    <phoneticPr fontId="2"/>
  </si>
  <si>
    <t>会員特典</t>
    <rPh sb="0" eb="4">
      <t>カイイントクテン</t>
    </rPh>
    <phoneticPr fontId="2"/>
  </si>
  <si>
    <t>【会員特典】</t>
    <rPh sb="1" eb="5">
      <t>カイイントクテン</t>
    </rPh>
    <phoneticPr fontId="2"/>
  </si>
  <si>
    <t>※会員さまのみ</t>
    <rPh sb="1" eb="3">
      <t>カイイン</t>
    </rPh>
    <phoneticPr fontId="2"/>
  </si>
  <si>
    <t>※＿名様までOK（チェック参照）</t>
    <rPh sb="2" eb="3">
      <t>メイ</t>
    </rPh>
    <rPh sb="3" eb="4">
      <t>サマ</t>
    </rPh>
    <rPh sb="13" eb="15">
      <t>サンショウ</t>
    </rPh>
    <phoneticPr fontId="2"/>
  </si>
  <si>
    <t>※1グループまでOK</t>
    <phoneticPr fontId="2"/>
  </si>
  <si>
    <t>■法人情報（任意）</t>
    <rPh sb="1" eb="3">
      <t>ホウジン</t>
    </rPh>
    <rPh sb="3" eb="5">
      <t>ジョウホウ</t>
    </rPh>
    <rPh sb="6" eb="8">
      <t>ニンイ</t>
    </rPh>
    <phoneticPr fontId="2"/>
  </si>
  <si>
    <t>■資格情報（任意）</t>
    <rPh sb="1" eb="3">
      <t>シカク</t>
    </rPh>
    <rPh sb="3" eb="5">
      <t>ジョウホウ</t>
    </rPh>
    <rPh sb="6" eb="8">
      <t>ニンイ</t>
    </rPh>
    <phoneticPr fontId="2"/>
  </si>
  <si>
    <t>D列コピーして値で貼り付けすると、ソフラにコピペできます。</t>
    <rPh sb="1" eb="2">
      <t>レツ</t>
    </rPh>
    <rPh sb="7" eb="8">
      <t>アタイ</t>
    </rPh>
    <rPh sb="9" eb="10">
      <t>ハ</t>
    </rPh>
    <rPh sb="11" eb="12">
      <t>ツ</t>
    </rPh>
    <phoneticPr fontId="2"/>
  </si>
  <si>
    <t>適用人数</t>
    <rPh sb="0" eb="2">
      <t>テキヨウ</t>
    </rPh>
    <rPh sb="2" eb="4">
      <t>ニンズウ</t>
    </rPh>
    <phoneticPr fontId="2"/>
  </si>
  <si>
    <t>3.食べる・買う</t>
    <rPh sb="2" eb="3">
      <t>タ</t>
    </rPh>
    <rPh sb="6" eb="7">
      <t>カ</t>
    </rPh>
    <phoneticPr fontId="2"/>
  </si>
  <si>
    <t>5.癒し</t>
    <rPh sb="2" eb="3">
      <t>イヤ</t>
    </rPh>
    <phoneticPr fontId="2"/>
  </si>
  <si>
    <t>4.泊まる</t>
    <rPh sb="2" eb="3">
      <t>ト</t>
    </rPh>
    <phoneticPr fontId="2"/>
  </si>
  <si>
    <t>１.遊ぶ・体験する</t>
    <rPh sb="2" eb="3">
      <t>アソ</t>
    </rPh>
    <rPh sb="5" eb="7">
      <t>タイケン</t>
    </rPh>
    <phoneticPr fontId="2"/>
  </si>
  <si>
    <t>1.トレッキング</t>
    <phoneticPr fontId="2"/>
  </si>
  <si>
    <t>2.スキー</t>
    <phoneticPr fontId="2"/>
  </si>
  <si>
    <t>3.スノーシュー</t>
    <phoneticPr fontId="2"/>
  </si>
  <si>
    <t>4.キャンプ</t>
    <phoneticPr fontId="2"/>
  </si>
  <si>
    <t>5.パラグライダー</t>
    <phoneticPr fontId="2"/>
  </si>
  <si>
    <t>6.カヌー・カヤック</t>
    <phoneticPr fontId="2"/>
  </si>
  <si>
    <t>7.サイクリング</t>
    <phoneticPr fontId="2"/>
  </si>
  <si>
    <t>8.クライミング</t>
    <phoneticPr fontId="2"/>
  </si>
  <si>
    <t>9.ＳＵＰ</t>
    <phoneticPr fontId="2"/>
  </si>
  <si>
    <t>10.エアボード</t>
    <phoneticPr fontId="2"/>
  </si>
  <si>
    <t>11.マウンテンバイク</t>
    <phoneticPr fontId="2"/>
  </si>
  <si>
    <t>12.ラフティング</t>
    <phoneticPr fontId="2"/>
  </si>
  <si>
    <t>13.キャニオニング</t>
    <phoneticPr fontId="2"/>
  </si>
  <si>
    <t>14.シャワークライミング</t>
    <phoneticPr fontId="2"/>
  </si>
  <si>
    <t>15.ドッグラン</t>
    <phoneticPr fontId="2"/>
  </si>
  <si>
    <t>16.温泉</t>
    <phoneticPr fontId="2"/>
  </si>
  <si>
    <t>98.該当なし</t>
    <phoneticPr fontId="2"/>
  </si>
  <si>
    <t>99.その他</t>
    <phoneticPr fontId="2"/>
  </si>
  <si>
    <t>交通系サービス</t>
  </si>
  <si>
    <t>博物館・美術館</t>
  </si>
  <si>
    <t>ﾄﾗﾍﾞﾙ・情報ｻｰﾋﾞｽ・その他</t>
  </si>
  <si>
    <t>2.知る・見る</t>
    <rPh sb="2" eb="3">
      <t>シ</t>
    </rPh>
    <rPh sb="5" eb="6">
      <t>ミ</t>
    </rPh>
    <phoneticPr fontId="2"/>
  </si>
  <si>
    <t>【業種】</t>
    <rPh sb="1" eb="3">
      <t>ギョウシュ</t>
    </rPh>
    <phoneticPr fontId="2"/>
  </si>
  <si>
    <t>業種①</t>
    <rPh sb="0" eb="2">
      <t>ギョウシュ</t>
    </rPh>
    <phoneticPr fontId="2"/>
  </si>
  <si>
    <t>業種②</t>
    <rPh sb="0" eb="2">
      <t>ギョウシュ</t>
    </rPh>
    <phoneticPr fontId="2"/>
  </si>
  <si>
    <t>&lt;業種番号&gt;</t>
    <rPh sb="1" eb="3">
      <t>ギョウシュ</t>
    </rPh>
    <rPh sb="3" eb="5">
      <t>バンゴウ</t>
    </rPh>
    <phoneticPr fontId="2"/>
  </si>
  <si>
    <t>【アクティビティ】</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</si>
</sst>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8">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0"/>
      <color theme="1"/>
      <name val="ＭＳ Ｐゴシック"/>
      <family val="3"/>
      <charset val="128"/>
    </font>
    <font>
      <sz val="10"/>
      <color theme="1"/>
      <name val="ＭＳ 明朝"/>
      <family val="1"/>
      <charset val="128"/>
    </font>
    <font>
      <u/>
      <sz val="11"/>
      <color theme="1"/>
      <name val="ＭＳ Ｐゴシック"/>
      <family val="3"/>
      <charset val="128"/>
    </font>
    <font>
      <u/>
      <sz val="11"/>
      <color theme="10"/>
      <name val="游ゴシック"/>
      <family val="2"/>
      <charset val="128"/>
      <scheme val="minor"/>
    </font>
    <font>
      <u/>
      <sz val="6"/>
      <color theme="10"/>
      <name val="游ゴシック"/>
      <family val="2"/>
      <charset val="128"/>
      <scheme val="minor"/>
    </font>
    <font>
      <sz val="9"/>
      <color indexed="81"/>
      <name val="MS P ゴシック"/>
      <family val="3"/>
      <charset val="128"/>
    </font>
    <font>
      <b/>
      <sz val="9"/>
      <color indexed="81"/>
      <name val="MS P ゴシック"/>
      <family val="3"/>
      <charset val="128"/>
    </font>
    <font>
      <b/>
      <sz val="10.5"/>
      <color theme="1"/>
      <name val="ＭＳ Ｐゴシック"/>
      <family val="3"/>
      <charset val="128"/>
    </font>
    <font>
      <sz val="6"/>
      <name val="游ゴシック"/>
      <family val="3"/>
      <charset val="128"/>
    </font>
    <font>
      <b/>
      <sz val="48"/>
      <color theme="1"/>
      <name val="ＭＳ Ｐゴシック"/>
      <family val="3"/>
      <charset val="128"/>
    </font>
    <font>
      <b/>
      <sz val="12.1"/>
      <color rgb="FF333333"/>
      <name val="ＭＳ Ｐゴシック"/>
      <family val="3"/>
      <charset val="128"/>
    </font>
    <font>
      <b/>
      <sz val="12"/>
      <color theme="1"/>
      <name val="ＭＳ Ｐゴシック"/>
      <family val="3"/>
      <charset val="128"/>
    </font>
    <font>
      <sz val="11"/>
      <color rgb="FF0070C0"/>
      <name val="ＭＳ Ｐゴシック"/>
      <family val="3"/>
      <charset val="128"/>
    </font>
    <font>
      <sz val="11"/>
      <color rgb="FFFF0000"/>
      <name val="ＭＳ Ｐゴシック"/>
      <family val="3"/>
      <charset val="128"/>
    </font>
    <font>
      <sz val="11"/>
      <color indexed="8"/>
      <name val="ＭＳ Ｐゴシック"/>
      <family val="3"/>
      <charset val="128"/>
    </font>
    <font>
      <sz val="12"/>
      <color theme="1"/>
      <name val="ＭＳ Ｐゴシック"/>
      <family val="3"/>
      <charset val="128"/>
    </font>
    <font>
      <sz val="12"/>
      <name val="ＭＳ Ｐゴシック"/>
      <family val="3"/>
      <charset val="128"/>
    </font>
    <font>
      <sz val="11"/>
      <name val="ＭＳ Ｐゴシック"/>
      <family val="3"/>
      <charset val="128"/>
    </font>
    <font>
      <sz val="9"/>
      <color rgb="FFFF0000"/>
      <name val="ＭＳ Ｐゴシック"/>
      <family val="3"/>
      <charset val="128"/>
    </font>
    <font>
      <sz val="10"/>
      <name val="ＭＳ Ｐゴシック"/>
      <family val="3"/>
      <charset val="128"/>
    </font>
    <font>
      <b/>
      <sz val="16"/>
      <color rgb="FFFF0000"/>
      <name val="ＭＳ Ｐゴシック"/>
      <family val="3"/>
      <charset val="128"/>
    </font>
    <font>
      <sz val="14"/>
      <color theme="1"/>
      <name val="ＭＳ Ｐゴシック"/>
      <family val="3"/>
      <charset val="128"/>
    </font>
    <font>
      <sz val="11"/>
      <color theme="0" tint="-0.34998626667073579"/>
      <name val="游ゴシック"/>
      <family val="2"/>
      <charset val="128"/>
      <scheme val="minor"/>
    </font>
    <font>
      <b/>
      <sz val="11"/>
      <color theme="0" tint="-0.34998626667073579"/>
      <name val="游ゴシック"/>
      <family val="2"/>
      <charset val="128"/>
      <scheme val="minor"/>
    </font>
    <font>
      <b/>
      <sz val="11"/>
      <color theme="0" tint="-0.34998626667073579"/>
      <name val="游ゴシック"/>
      <family val="3"/>
      <charset val="128"/>
      <scheme val="minor"/>
    </font>
    <font>
      <sz val="11"/>
      <color theme="0" tint="-0.34998626667073579"/>
      <name val="游ゴシック"/>
      <family val="3"/>
      <charset val="128"/>
      <scheme val="minor"/>
    </font>
    <font>
      <b/>
      <u/>
      <sz val="11"/>
      <color rgb="FFFF0000"/>
      <name val="ＭＳ Ｐゴシック"/>
      <family val="3"/>
      <charset val="128"/>
    </font>
    <font>
      <sz val="10.5"/>
      <color theme="1"/>
      <name val="ＭＳ Ｐゴシック"/>
      <family val="3"/>
      <charset val="128"/>
    </font>
    <font>
      <sz val="9"/>
      <color theme="1"/>
      <name val="ＭＳ Ｐゴシック"/>
      <family val="3"/>
      <charset val="128"/>
    </font>
    <font>
      <b/>
      <sz val="9"/>
      <color rgb="FFFF0000"/>
      <name val="ＭＳ Ｐゴシック"/>
      <family val="3"/>
      <charset val="128"/>
    </font>
    <font>
      <sz val="11"/>
      <name val="游ゴシック"/>
      <family val="2"/>
      <charset val="128"/>
      <scheme val="minor"/>
    </font>
    <font>
      <sz val="9"/>
      <color rgb="FF000000"/>
      <name val="Meiryo UI"/>
      <family val="3"/>
      <charset val="128"/>
    </font>
    <font>
      <sz val="4"/>
      <color rgb="FFFF0000"/>
      <name val="游ゴシック"/>
      <family val="3"/>
      <charset val="128"/>
      <scheme val="minor"/>
    </font>
    <font>
      <sz val="6"/>
      <name val="游ゴシック"/>
      <family val="3"/>
      <charset val="128"/>
      <scheme val="minor"/>
    </font>
    <font>
      <sz val="12"/>
      <color theme="1"/>
      <name val="游ゴシック"/>
      <family val="2"/>
      <charset val="128"/>
      <scheme val="minor"/>
    </font>
    <font>
      <b/>
      <sz val="10"/>
      <color theme="1"/>
      <name val="ＭＳ Ｐゴシック"/>
      <family val="3"/>
      <charset val="128"/>
    </font>
    <font>
      <b/>
      <sz val="14"/>
      <color theme="1"/>
      <name val="ＭＳ Ｐゴシック"/>
      <family val="3"/>
      <charset val="128"/>
    </font>
    <font>
      <sz val="14"/>
      <color rgb="FFFF0000"/>
      <name val="游ゴシック"/>
      <family val="2"/>
      <charset val="128"/>
      <scheme val="minor"/>
    </font>
    <font>
      <sz val="11"/>
      <color theme="0"/>
      <name val="ＭＳ Ｐゴシック"/>
      <family val="3"/>
      <charset val="128"/>
    </font>
    <font>
      <sz val="4"/>
      <color theme="0"/>
      <name val="游ゴシック"/>
      <family val="3"/>
      <charset val="128"/>
      <scheme val="minor"/>
    </font>
    <font>
      <sz val="12"/>
      <color rgb="FFFF0000"/>
      <name val="ＭＳ Ｐゴシック"/>
      <family val="3"/>
      <charset val="128"/>
    </font>
    <font>
      <b/>
      <sz val="11"/>
      <color theme="1"/>
      <name val="游ゴシック"/>
      <family val="3"/>
      <charset val="128"/>
      <scheme val="minor"/>
    </font>
  </fonts>
  <fills count="13">
    <fill>
      <patternFill patternType="none"/>
    </fill>
    <fill>
      <patternFill patternType="gray125"/>
    </fill>
    <fill>
      <patternFill patternType="solid">
        <fgColor theme="5" tint="0.59999389629810485"/>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theme="0" tint="-4.9989318521683403E-2"/>
        <bgColor indexed="64"/>
      </patternFill>
    </fill>
  </fills>
  <borders count="72">
    <border>
      <left/>
      <right/>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right style="thick">
        <color auto="1"/>
      </right>
      <top/>
      <bottom/>
      <diagonal/>
    </border>
    <border>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right/>
      <top style="thick">
        <color auto="1"/>
      </top>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bottom/>
      <diagonal/>
    </border>
    <border>
      <left style="thick">
        <color auto="1"/>
      </left>
      <right style="thick">
        <color auto="1"/>
      </right>
      <top style="thick">
        <color auto="1"/>
      </top>
      <bottom style="thin">
        <color auto="1"/>
      </bottom>
      <diagonal/>
    </border>
    <border>
      <left style="thick">
        <color auto="1"/>
      </left>
      <right style="thick">
        <color auto="1"/>
      </right>
      <top/>
      <bottom style="thin">
        <color auto="1"/>
      </bottom>
      <diagonal/>
    </border>
    <border>
      <left style="thick">
        <color auto="1"/>
      </left>
      <right style="thick">
        <color auto="1"/>
      </right>
      <top style="thin">
        <color auto="1"/>
      </top>
      <bottom style="thick">
        <color auto="1"/>
      </bottom>
      <diagonal/>
    </border>
    <border>
      <left style="thin">
        <color auto="1"/>
      </left>
      <right style="thin">
        <color auto="1"/>
      </right>
      <top/>
      <bottom/>
      <diagonal/>
    </border>
    <border>
      <left style="thin">
        <color auto="1"/>
      </left>
      <right style="thick">
        <color auto="1"/>
      </right>
      <top/>
      <bottom/>
      <diagonal/>
    </border>
    <border>
      <left style="thin">
        <color auto="1"/>
      </left>
      <right style="medium">
        <color auto="1"/>
      </right>
      <top/>
      <bottom style="thin">
        <color auto="1"/>
      </bottom>
      <diagonal/>
    </border>
    <border>
      <left/>
      <right style="thin">
        <color auto="1"/>
      </right>
      <top/>
      <bottom/>
      <diagonal/>
    </border>
    <border>
      <left style="thick">
        <color auto="1"/>
      </left>
      <right style="thick">
        <color auto="1"/>
      </right>
      <top style="thick">
        <color auto="1"/>
      </top>
      <bottom/>
      <diagonal/>
    </border>
    <border>
      <left/>
      <right/>
      <top style="thin">
        <color auto="1"/>
      </top>
      <bottom style="thin">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ck">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bottom style="thick">
        <color auto="1"/>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right style="thick">
        <color auto="1"/>
      </right>
      <top style="thin">
        <color auto="1"/>
      </top>
      <bottom style="thin">
        <color auto="1"/>
      </bottom>
      <diagonal/>
    </border>
    <border>
      <left/>
      <right style="thick">
        <color auto="1"/>
      </right>
      <top style="thin">
        <color auto="1"/>
      </top>
      <bottom style="thick">
        <color auto="1"/>
      </bottom>
      <diagonal/>
    </border>
    <border>
      <left/>
      <right style="thin">
        <color auto="1"/>
      </right>
      <top style="thick">
        <color auto="1"/>
      </top>
      <bottom/>
      <diagonal/>
    </border>
    <border>
      <left style="medium">
        <color auto="1"/>
      </left>
      <right style="thick">
        <color auto="1"/>
      </right>
      <top style="thin">
        <color auto="1"/>
      </top>
      <bottom style="thin">
        <color auto="1"/>
      </bottom>
      <diagonal/>
    </border>
    <border>
      <left/>
      <right/>
      <top/>
      <bottom style="thick">
        <color auto="1"/>
      </bottom>
      <diagonal/>
    </border>
    <border>
      <left/>
      <right style="thick">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bottom style="thick">
        <color auto="1"/>
      </bottom>
      <diagonal/>
    </border>
    <border>
      <left style="thick">
        <color auto="1"/>
      </left>
      <right style="thin">
        <color auto="1"/>
      </right>
      <top/>
      <bottom style="thin">
        <color auto="1"/>
      </bottom>
      <diagonal/>
    </border>
    <border>
      <left style="thick">
        <color auto="1"/>
      </left>
      <right style="thin">
        <color auto="1"/>
      </right>
      <top/>
      <bottom/>
      <diagonal/>
    </border>
    <border>
      <left style="medium">
        <color auto="1"/>
      </left>
      <right style="medium">
        <color auto="1"/>
      </right>
      <top style="medium">
        <color auto="1"/>
      </top>
      <bottom style="medium">
        <color auto="1"/>
      </bottom>
      <diagonal/>
    </border>
    <border>
      <left/>
      <right style="thick">
        <color auto="1"/>
      </right>
      <top style="thin">
        <color auto="1"/>
      </top>
      <bottom/>
      <diagonal/>
    </border>
    <border>
      <left style="thick">
        <color auto="1"/>
      </left>
      <right style="thick">
        <color auto="1"/>
      </right>
      <top/>
      <bottom style="thick">
        <color auto="1"/>
      </bottom>
      <diagonal/>
    </border>
    <border>
      <left/>
      <right/>
      <top/>
      <bottom style="thin">
        <color auto="1"/>
      </bottom>
      <diagonal/>
    </border>
    <border>
      <left/>
      <right/>
      <top style="thick">
        <color auto="1"/>
      </top>
      <bottom style="thick">
        <color auto="1"/>
      </bottom>
      <diagonal/>
    </border>
    <border>
      <left style="medium">
        <color indexed="64"/>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right/>
      <top style="medium">
        <color auto="1"/>
      </top>
      <bottom style="medium">
        <color indexed="64"/>
      </bottom>
      <diagonal/>
    </border>
    <border>
      <left style="thin">
        <color auto="1"/>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top style="thin">
        <color auto="1"/>
      </top>
      <bottom style="thin">
        <color auto="1"/>
      </bottom>
      <diagonal/>
    </border>
    <border>
      <left style="medium">
        <color indexed="64"/>
      </left>
      <right style="thin">
        <color auto="1"/>
      </right>
      <top/>
      <bottom/>
      <diagonal/>
    </border>
    <border>
      <left style="medium">
        <color indexed="64"/>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282">
    <xf numFmtId="0" fontId="0" fillId="0" borderId="0" xfId="0">
      <alignment vertical="center"/>
    </xf>
    <xf numFmtId="0" fontId="3" fillId="0" borderId="0" xfId="0" applyFont="1">
      <alignment vertical="center"/>
    </xf>
    <xf numFmtId="0" fontId="1" fillId="0" borderId="0" xfId="0" applyFont="1">
      <alignment vertical="center"/>
    </xf>
    <xf numFmtId="0" fontId="0" fillId="0" borderId="0" xfId="0" applyFill="1" applyBorder="1">
      <alignment vertical="center"/>
    </xf>
    <xf numFmtId="0" fontId="0" fillId="0" borderId="0" xfId="0" applyFill="1" applyBorder="1" applyAlignment="1">
      <alignment vertical="center" wrapText="1"/>
    </xf>
    <xf numFmtId="0" fontId="0" fillId="0" borderId="0" xfId="0" applyAlignment="1">
      <alignment horizontal="left" vertical="top"/>
    </xf>
    <xf numFmtId="49" fontId="3" fillId="0" borderId="0" xfId="0" applyNumberFormat="1" applyFont="1" applyAlignment="1">
      <alignment horizontal="left" vertical="top"/>
    </xf>
    <xf numFmtId="0" fontId="3" fillId="3" borderId="0" xfId="0" applyFont="1" applyFill="1" applyAlignment="1">
      <alignment horizontal="left" vertical="top"/>
    </xf>
    <xf numFmtId="1" fontId="3" fillId="0" borderId="0" xfId="0" applyNumberFormat="1" applyFont="1" applyFill="1" applyBorder="1" applyAlignment="1">
      <alignment horizontal="left" vertical="top"/>
    </xf>
    <xf numFmtId="0" fontId="0" fillId="0" borderId="0" xfId="0" applyFill="1" applyBorder="1" applyAlignment="1">
      <alignment horizontal="left" vertical="top"/>
    </xf>
    <xf numFmtId="0" fontId="0" fillId="0" borderId="0" xfId="0" applyBorder="1" applyAlignment="1">
      <alignment horizontal="left" vertical="top"/>
    </xf>
    <xf numFmtId="0" fontId="0" fillId="0" borderId="0" xfId="0" applyFill="1" applyBorder="1" applyAlignment="1">
      <alignment vertical="center"/>
    </xf>
    <xf numFmtId="0" fontId="4" fillId="0" borderId="0" xfId="0" applyFont="1" applyBorder="1" applyAlignment="1">
      <alignment vertical="center" wrapText="1"/>
    </xf>
    <xf numFmtId="49" fontId="3" fillId="0" borderId="0" xfId="0" applyNumberFormat="1" applyFont="1" applyBorder="1" applyAlignment="1">
      <alignment horizontal="left" vertical="top" wrapText="1"/>
    </xf>
    <xf numFmtId="0" fontId="3" fillId="0" borderId="0" xfId="0" applyFont="1" applyFill="1" applyAlignment="1">
      <alignment vertical="center" wrapText="1"/>
    </xf>
    <xf numFmtId="0" fontId="0" fillId="0" borderId="8" xfId="0" applyBorder="1">
      <alignment vertical="center"/>
    </xf>
    <xf numFmtId="0" fontId="0" fillId="0" borderId="11" xfId="0" applyBorder="1" applyAlignment="1">
      <alignment horizontal="left" vertical="top"/>
    </xf>
    <xf numFmtId="0" fontId="0" fillId="0" borderId="11" xfId="0" applyBorder="1">
      <alignment vertical="center"/>
    </xf>
    <xf numFmtId="0" fontId="7" fillId="0" borderId="16" xfId="0" applyFont="1" applyBorder="1">
      <alignment vertical="center"/>
    </xf>
    <xf numFmtId="0" fontId="7" fillId="0" borderId="17" xfId="0" applyFont="1" applyBorder="1">
      <alignment vertical="center"/>
    </xf>
    <xf numFmtId="0" fontId="0" fillId="0" borderId="11" xfId="0" applyFill="1" applyBorder="1" applyAlignment="1">
      <alignment horizontal="left" vertical="top"/>
    </xf>
    <xf numFmtId="14" fontId="3" fillId="0" borderId="18" xfId="0" applyNumberFormat="1" applyFont="1" applyBorder="1" applyAlignment="1">
      <alignment horizontal="left" vertical="top"/>
    </xf>
    <xf numFmtId="49" fontId="3" fillId="0" borderId="16" xfId="0" applyNumberFormat="1" applyFont="1" applyFill="1" applyBorder="1" applyAlignment="1">
      <alignment horizontal="left" vertical="top" wrapText="1"/>
    </xf>
    <xf numFmtId="49" fontId="3" fillId="0" borderId="16" xfId="0" applyNumberFormat="1" applyFont="1" applyFill="1" applyBorder="1" applyAlignment="1">
      <alignment horizontal="left" vertical="top"/>
    </xf>
    <xf numFmtId="49" fontId="6" fillId="0" borderId="16" xfId="0" applyNumberFormat="1" applyFont="1" applyFill="1" applyBorder="1" applyAlignment="1">
      <alignment horizontal="left" vertical="top" wrapText="1"/>
    </xf>
    <xf numFmtId="49" fontId="4" fillId="5" borderId="16" xfId="0" applyNumberFormat="1" applyFont="1" applyFill="1" applyBorder="1" applyAlignment="1">
      <alignment horizontal="left" vertical="center" wrapText="1"/>
    </xf>
    <xf numFmtId="0" fontId="4" fillId="5" borderId="10" xfId="0" applyFont="1" applyFill="1" applyBorder="1" applyAlignment="1">
      <alignment vertical="center" wrapText="1"/>
    </xf>
    <xf numFmtId="0" fontId="0" fillId="0" borderId="0" xfId="0" applyBorder="1">
      <alignment vertical="center"/>
    </xf>
    <xf numFmtId="49" fontId="3" fillId="0" borderId="16" xfId="0" applyNumberFormat="1" applyFont="1" applyFill="1" applyBorder="1" applyAlignment="1">
      <alignment horizontal="center" vertical="center" wrapText="1"/>
    </xf>
    <xf numFmtId="0" fontId="3" fillId="0" borderId="0" xfId="0" applyFont="1" applyFill="1" applyAlignment="1">
      <alignment horizontal="center" vertical="top"/>
    </xf>
    <xf numFmtId="0" fontId="3" fillId="6" borderId="0" xfId="0" applyFont="1" applyFill="1">
      <alignment vertical="center"/>
    </xf>
    <xf numFmtId="0" fontId="4" fillId="5" borderId="4" xfId="0" applyFont="1" applyFill="1" applyBorder="1">
      <alignment vertical="center"/>
    </xf>
    <xf numFmtId="0" fontId="3" fillId="0" borderId="0" xfId="0" applyFont="1" applyBorder="1">
      <alignment vertical="center"/>
    </xf>
    <xf numFmtId="0" fontId="3" fillId="0" borderId="0" xfId="0" applyFont="1" applyFill="1" applyBorder="1" applyAlignment="1">
      <alignment horizontal="left" vertical="center"/>
    </xf>
    <xf numFmtId="0" fontId="4" fillId="5" borderId="10" xfId="0" applyFont="1" applyFill="1" applyBorder="1" applyAlignment="1">
      <alignment horizontal="right" vertical="center" wrapText="1"/>
    </xf>
    <xf numFmtId="0" fontId="4" fillId="5" borderId="13" xfId="0" applyFont="1" applyFill="1" applyBorder="1" applyAlignment="1">
      <alignment horizontal="right" vertical="center" wrapText="1"/>
    </xf>
    <xf numFmtId="0" fontId="0" fillId="0" borderId="24" xfId="0" applyBorder="1">
      <alignment vertical="center"/>
    </xf>
    <xf numFmtId="0" fontId="3" fillId="0" borderId="0" xfId="0" applyFont="1" applyFill="1" applyBorder="1" applyAlignment="1">
      <alignment vertical="center"/>
    </xf>
    <xf numFmtId="49" fontId="3" fillId="0" borderId="0" xfId="0" applyNumberFormat="1" applyFont="1" applyBorder="1" applyAlignment="1">
      <alignment vertical="top" wrapText="1"/>
    </xf>
    <xf numFmtId="0" fontId="3" fillId="0" borderId="25" xfId="0" applyFont="1" applyFill="1" applyBorder="1" applyAlignment="1">
      <alignment vertical="center"/>
    </xf>
    <xf numFmtId="0" fontId="13" fillId="0" borderId="0" xfId="0" applyFont="1" applyBorder="1" applyAlignment="1">
      <alignment vertical="center" wrapText="1"/>
    </xf>
    <xf numFmtId="0" fontId="4" fillId="5" borderId="2" xfId="0" applyFont="1" applyFill="1" applyBorder="1" applyAlignment="1">
      <alignment vertical="center" wrapText="1"/>
    </xf>
    <xf numFmtId="0" fontId="3" fillId="5" borderId="5" xfId="0" applyFont="1" applyFill="1" applyBorder="1" applyAlignment="1">
      <alignment vertical="center"/>
    </xf>
    <xf numFmtId="0" fontId="3" fillId="5" borderId="18" xfId="0" applyFont="1" applyFill="1" applyBorder="1" applyAlignment="1">
      <alignment vertical="center"/>
    </xf>
    <xf numFmtId="49" fontId="9" fillId="5" borderId="20" xfId="1" applyNumberFormat="1" applyFill="1" applyBorder="1" applyAlignment="1">
      <alignment vertical="top" wrapText="1"/>
    </xf>
    <xf numFmtId="49" fontId="9" fillId="5" borderId="10" xfId="1" applyNumberFormat="1" applyFill="1" applyBorder="1" applyAlignment="1">
      <alignment vertical="top" wrapText="1"/>
    </xf>
    <xf numFmtId="0" fontId="0" fillId="5" borderId="10" xfId="1" applyFont="1" applyFill="1" applyBorder="1" applyAlignment="1">
      <alignment vertical="center" wrapText="1"/>
    </xf>
    <xf numFmtId="0" fontId="0" fillId="0" borderId="3" xfId="0" applyBorder="1">
      <alignment vertical="center"/>
    </xf>
    <xf numFmtId="0" fontId="0" fillId="5" borderId="27" xfId="1" applyFont="1" applyFill="1" applyBorder="1" applyAlignment="1">
      <alignment vertical="center" wrapText="1"/>
    </xf>
    <xf numFmtId="0" fontId="4" fillId="0" borderId="26" xfId="0" applyFont="1" applyBorder="1" applyAlignment="1">
      <alignment horizontal="right" vertical="center" wrapText="1"/>
    </xf>
    <xf numFmtId="0" fontId="0" fillId="0" borderId="27" xfId="1" applyFont="1" applyFill="1" applyBorder="1" applyAlignment="1">
      <alignment vertical="center" wrapText="1"/>
    </xf>
    <xf numFmtId="49" fontId="9" fillId="0" borderId="10" xfId="1" applyNumberFormat="1" applyFill="1" applyBorder="1" applyAlignment="1">
      <alignment vertical="top" wrapText="1"/>
    </xf>
    <xf numFmtId="0" fontId="0" fillId="0" borderId="10" xfId="1" applyFont="1" applyFill="1" applyBorder="1" applyAlignment="1">
      <alignment vertical="center" wrapText="1"/>
    </xf>
    <xf numFmtId="0" fontId="3" fillId="5" borderId="17" xfId="0" applyFont="1" applyFill="1" applyBorder="1" applyAlignment="1">
      <alignment horizontal="left" vertical="center" wrapText="1"/>
    </xf>
    <xf numFmtId="0" fontId="3" fillId="0" borderId="16" xfId="0" applyFont="1" applyFill="1" applyBorder="1" applyAlignment="1">
      <alignment horizontal="left" vertical="center" wrapText="1"/>
    </xf>
    <xf numFmtId="49" fontId="9" fillId="0" borderId="20" xfId="1" applyNumberFormat="1" applyBorder="1" applyAlignment="1">
      <alignment vertical="top" wrapText="1"/>
    </xf>
    <xf numFmtId="0" fontId="3" fillId="0" borderId="16" xfId="0" applyFont="1" applyFill="1" applyBorder="1">
      <alignment vertical="center"/>
    </xf>
    <xf numFmtId="0" fontId="3" fillId="0" borderId="34" xfId="0" applyFont="1" applyFill="1" applyBorder="1">
      <alignment vertical="center"/>
    </xf>
    <xf numFmtId="0" fontId="3" fillId="0" borderId="35" xfId="0" applyFont="1" applyFill="1" applyBorder="1">
      <alignment vertical="center"/>
    </xf>
    <xf numFmtId="0" fontId="20" fillId="0" borderId="18" xfId="0" applyFont="1" applyFill="1" applyBorder="1" applyAlignment="1">
      <alignment vertical="center" wrapText="1"/>
    </xf>
    <xf numFmtId="49" fontId="9" fillId="5" borderId="28" xfId="1" applyNumberFormat="1" applyFill="1" applyBorder="1" applyAlignment="1">
      <alignment vertical="top" wrapText="1"/>
    </xf>
    <xf numFmtId="49" fontId="3" fillId="5" borderId="37" xfId="0" applyNumberFormat="1" applyFont="1" applyFill="1" applyBorder="1" applyAlignment="1">
      <alignment horizontal="left" vertical="top" wrapText="1"/>
    </xf>
    <xf numFmtId="14" fontId="3" fillId="5" borderId="39" xfId="0" applyNumberFormat="1" applyFont="1" applyFill="1" applyBorder="1" applyAlignment="1">
      <alignment horizontal="left" vertical="top"/>
    </xf>
    <xf numFmtId="14" fontId="3" fillId="4" borderId="39" xfId="0" applyNumberFormat="1" applyFont="1" applyFill="1" applyBorder="1" applyAlignment="1">
      <alignment horizontal="left" vertical="top"/>
    </xf>
    <xf numFmtId="0" fontId="7" fillId="5" borderId="34" xfId="0" applyFont="1" applyFill="1" applyBorder="1">
      <alignment vertical="center"/>
    </xf>
    <xf numFmtId="0" fontId="7" fillId="5" borderId="8" xfId="0" applyFont="1" applyFill="1" applyBorder="1">
      <alignment vertical="center"/>
    </xf>
    <xf numFmtId="49" fontId="3" fillId="5" borderId="34" xfId="0" applyNumberFormat="1" applyFont="1" applyFill="1" applyBorder="1" applyAlignment="1">
      <alignment horizontal="left" vertical="top" wrapText="1"/>
    </xf>
    <xf numFmtId="0" fontId="4" fillId="5" borderId="10" xfId="0" applyFont="1" applyFill="1" applyBorder="1">
      <alignment vertical="center"/>
    </xf>
    <xf numFmtId="49" fontId="3" fillId="5" borderId="34" xfId="0" applyNumberFormat="1" applyFont="1" applyFill="1" applyBorder="1" applyAlignment="1">
      <alignment horizontal="left" vertical="top"/>
    </xf>
    <xf numFmtId="0" fontId="4" fillId="5" borderId="13" xfId="0" applyFont="1" applyFill="1" applyBorder="1" applyAlignment="1">
      <alignment horizontal="right" vertical="center"/>
    </xf>
    <xf numFmtId="0" fontId="4" fillId="5" borderId="22" xfId="0" applyFont="1" applyFill="1" applyBorder="1" applyAlignment="1">
      <alignment horizontal="right" vertical="center"/>
    </xf>
    <xf numFmtId="0" fontId="4" fillId="5" borderId="15" xfId="0" applyFont="1" applyFill="1" applyBorder="1" applyAlignment="1">
      <alignment horizontal="right" vertical="center"/>
    </xf>
    <xf numFmtId="49" fontId="6" fillId="5" borderId="34" xfId="0" applyNumberFormat="1" applyFont="1" applyFill="1" applyBorder="1" applyAlignment="1">
      <alignment horizontal="left" vertical="top" wrapText="1"/>
    </xf>
    <xf numFmtId="0" fontId="4" fillId="5" borderId="10" xfId="0" applyFont="1" applyFill="1" applyBorder="1" applyAlignment="1">
      <alignment horizontal="left" vertical="center" wrapText="1"/>
    </xf>
    <xf numFmtId="0" fontId="0" fillId="5" borderId="15" xfId="1" applyFont="1" applyFill="1" applyBorder="1" applyAlignment="1">
      <alignment vertical="center" wrapText="1"/>
    </xf>
    <xf numFmtId="49" fontId="23" fillId="0" borderId="0" xfId="0" applyNumberFormat="1" applyFont="1" applyFill="1" applyBorder="1" applyAlignment="1">
      <alignment horizontal="left" vertical="top"/>
    </xf>
    <xf numFmtId="49" fontId="23" fillId="0" borderId="0" xfId="0" applyNumberFormat="1" applyFont="1" applyFill="1" applyBorder="1" applyAlignment="1">
      <alignment horizontal="left" vertical="top"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Border="1">
      <alignment vertical="center"/>
    </xf>
    <xf numFmtId="49" fontId="26" fillId="0" borderId="0" xfId="0" applyNumberFormat="1" applyFont="1" applyFill="1" applyBorder="1" applyAlignment="1">
      <alignment horizontal="left" vertical="center"/>
    </xf>
    <xf numFmtId="0" fontId="0" fillId="0" borderId="15" xfId="1" applyFont="1" applyFill="1" applyBorder="1" applyAlignment="1">
      <alignment vertical="center" wrapText="1"/>
    </xf>
    <xf numFmtId="0" fontId="0" fillId="0" borderId="0" xfId="0" applyAlignment="1">
      <alignment horizontal="right" vertical="center"/>
    </xf>
    <xf numFmtId="0" fontId="0" fillId="0" borderId="0" xfId="0" applyBorder="1" applyAlignment="1">
      <alignment horizontal="right" vertical="center"/>
    </xf>
    <xf numFmtId="0" fontId="4" fillId="7" borderId="1" xfId="0" applyFont="1" applyFill="1" applyBorder="1">
      <alignment vertical="center"/>
    </xf>
    <xf numFmtId="0" fontId="4" fillId="7" borderId="1" xfId="0" applyFont="1" applyFill="1" applyBorder="1" applyAlignment="1">
      <alignment horizontal="left" vertical="center" wrapText="1"/>
    </xf>
    <xf numFmtId="0" fontId="4" fillId="7" borderId="1" xfId="0" applyFont="1" applyFill="1" applyBorder="1" applyAlignment="1">
      <alignment vertical="center" wrapText="1"/>
    </xf>
    <xf numFmtId="0" fontId="4" fillId="7" borderId="10" xfId="0" applyFont="1" applyFill="1" applyBorder="1">
      <alignment vertical="center"/>
    </xf>
    <xf numFmtId="0" fontId="27" fillId="0" borderId="0" xfId="0" applyFont="1">
      <alignment vertical="center"/>
    </xf>
    <xf numFmtId="0" fontId="28" fillId="0" borderId="0" xfId="0" applyFont="1" applyFill="1" applyBorder="1" applyAlignment="1">
      <alignment horizontal="left" vertical="center"/>
    </xf>
    <xf numFmtId="0" fontId="29" fillId="0" borderId="0" xfId="0" applyFont="1" applyBorder="1" applyAlignment="1">
      <alignment horizontal="left" vertical="center" wrapText="1"/>
    </xf>
    <xf numFmtId="0" fontId="30" fillId="0" borderId="0" xfId="0" applyFont="1" applyBorder="1" applyAlignment="1">
      <alignment horizontal="left" vertical="center"/>
    </xf>
    <xf numFmtId="0" fontId="30" fillId="0" borderId="0" xfId="0" applyFont="1" applyFill="1" applyBorder="1" applyAlignment="1">
      <alignment horizontal="left" vertical="center"/>
    </xf>
    <xf numFmtId="0" fontId="31" fillId="0" borderId="0" xfId="0" applyFont="1" applyFill="1" applyBorder="1" applyAlignment="1">
      <alignment horizontal="left" vertical="center" wrapText="1"/>
    </xf>
    <xf numFmtId="0" fontId="31" fillId="0" borderId="0" xfId="0" applyFont="1" applyFill="1" applyBorder="1" applyAlignment="1">
      <alignment horizontal="left" vertical="center"/>
    </xf>
    <xf numFmtId="0" fontId="33" fillId="5" borderId="24" xfId="0" applyFont="1" applyFill="1" applyBorder="1" applyAlignment="1">
      <alignment vertical="center" wrapText="1"/>
    </xf>
    <xf numFmtId="49" fontId="23" fillId="5" borderId="9" xfId="1" applyNumberFormat="1" applyFont="1" applyFill="1" applyBorder="1" applyAlignment="1">
      <alignment horizontal="left" vertical="center" wrapText="1"/>
    </xf>
    <xf numFmtId="0" fontId="4" fillId="5" borderId="13" xfId="0" applyFont="1" applyFill="1" applyBorder="1" applyAlignment="1">
      <alignment vertical="center" wrapText="1"/>
    </xf>
    <xf numFmtId="0" fontId="5" fillId="0" borderId="26" xfId="0" applyFont="1" applyFill="1" applyBorder="1">
      <alignment vertical="center"/>
    </xf>
    <xf numFmtId="49" fontId="3" fillId="5" borderId="16" xfId="0" applyNumberFormat="1" applyFont="1" applyFill="1" applyBorder="1" applyAlignment="1">
      <alignment horizontal="left" vertical="top" wrapText="1"/>
    </xf>
    <xf numFmtId="49" fontId="3" fillId="5" borderId="46" xfId="0" applyNumberFormat="1" applyFont="1" applyFill="1" applyBorder="1" applyAlignment="1">
      <alignment horizontal="left" vertical="top" wrapText="1"/>
    </xf>
    <xf numFmtId="0" fontId="4" fillId="5" borderId="45" xfId="0" applyFont="1" applyFill="1" applyBorder="1" applyAlignment="1">
      <alignment vertical="center" wrapText="1"/>
    </xf>
    <xf numFmtId="0" fontId="7" fillId="0" borderId="16" xfId="0" applyFont="1" applyBorder="1" applyAlignment="1">
      <alignment horizontal="left" vertical="center"/>
    </xf>
    <xf numFmtId="49" fontId="36" fillId="0" borderId="28" xfId="1" applyNumberFormat="1" applyFont="1" applyFill="1" applyBorder="1" applyAlignment="1">
      <alignment vertical="center" wrapText="1"/>
    </xf>
    <xf numFmtId="0" fontId="0" fillId="0" borderId="48" xfId="0" applyBorder="1" applyAlignment="1">
      <alignment horizontal="left" vertical="top"/>
    </xf>
    <xf numFmtId="49" fontId="9" fillId="0" borderId="16" xfId="1" applyNumberFormat="1" applyFill="1" applyBorder="1" applyAlignment="1">
      <alignment horizontal="left" vertical="top"/>
    </xf>
    <xf numFmtId="0" fontId="9" fillId="0" borderId="16" xfId="1" applyBorder="1">
      <alignment vertical="center"/>
    </xf>
    <xf numFmtId="0" fontId="15" fillId="5" borderId="0" xfId="0" applyFont="1" applyFill="1" applyAlignment="1">
      <alignment horizontal="left"/>
    </xf>
    <xf numFmtId="0" fontId="38" fillId="0" borderId="0" xfId="0" applyNumberFormat="1" applyFont="1" applyFill="1" applyBorder="1" applyAlignment="1" applyProtection="1">
      <alignment vertical="top"/>
      <protection locked="0"/>
    </xf>
    <xf numFmtId="0" fontId="9" fillId="0" borderId="44" xfId="1" applyFill="1" applyBorder="1" applyAlignment="1">
      <alignment vertical="center" wrapText="1"/>
    </xf>
    <xf numFmtId="0" fontId="5" fillId="0" borderId="44" xfId="0" applyFont="1" applyBorder="1" applyAlignment="1">
      <alignment horizontal="center" vertical="center" wrapText="1"/>
    </xf>
    <xf numFmtId="49" fontId="0" fillId="0" borderId="0" xfId="0" applyNumberFormat="1" applyBorder="1">
      <alignment vertical="center"/>
    </xf>
    <xf numFmtId="0" fontId="4" fillId="5" borderId="55" xfId="0" applyFont="1" applyFill="1" applyBorder="1">
      <alignment vertical="center"/>
    </xf>
    <xf numFmtId="0" fontId="4" fillId="5" borderId="56" xfId="0" applyFont="1" applyFill="1" applyBorder="1">
      <alignment vertical="center"/>
    </xf>
    <xf numFmtId="0" fontId="4" fillId="0" borderId="24" xfId="0" applyFont="1" applyFill="1" applyBorder="1">
      <alignment vertical="center"/>
    </xf>
    <xf numFmtId="0" fontId="4" fillId="0" borderId="5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4" xfId="0" applyFont="1" applyFill="1" applyBorder="1" applyAlignment="1">
      <alignment horizontal="center" vertical="center"/>
    </xf>
    <xf numFmtId="0" fontId="0" fillId="0" borderId="0" xfId="0" applyFill="1">
      <alignment vertical="center"/>
    </xf>
    <xf numFmtId="0" fontId="4" fillId="5" borderId="49" xfId="0" applyFont="1" applyFill="1" applyBorder="1" applyAlignment="1">
      <alignment vertical="center"/>
    </xf>
    <xf numFmtId="0" fontId="4" fillId="5" borderId="51" xfId="0" applyFont="1" applyFill="1" applyBorder="1" applyAlignment="1">
      <alignment vertical="center"/>
    </xf>
    <xf numFmtId="0" fontId="4" fillId="0" borderId="21" xfId="0" applyFont="1" applyFill="1" applyBorder="1">
      <alignment vertical="center"/>
    </xf>
    <xf numFmtId="0" fontId="4" fillId="0" borderId="0" xfId="0" applyFont="1" applyFill="1" applyBorder="1">
      <alignment vertical="center"/>
    </xf>
    <xf numFmtId="0" fontId="17" fillId="5" borderId="61" xfId="0" applyFont="1" applyFill="1" applyBorder="1" applyAlignment="1">
      <alignment horizontal="center" vertical="center"/>
    </xf>
    <xf numFmtId="0" fontId="17" fillId="5" borderId="55" xfId="0" applyFont="1" applyFill="1" applyBorder="1" applyAlignment="1">
      <alignment horizontal="center" vertical="center" wrapText="1"/>
    </xf>
    <xf numFmtId="0" fontId="17" fillId="2" borderId="0" xfId="0" applyFont="1" applyFill="1">
      <alignment vertical="center"/>
    </xf>
    <xf numFmtId="0" fontId="3" fillId="0" borderId="0" xfId="0" applyFont="1" applyFill="1" applyAlignment="1">
      <alignment horizontal="left" vertical="center" wrapText="1"/>
    </xf>
    <xf numFmtId="0" fontId="40" fillId="0" borderId="0" xfId="0" applyFont="1" applyAlignment="1">
      <alignment horizontal="center" vertical="center"/>
    </xf>
    <xf numFmtId="0" fontId="17" fillId="2" borderId="0" xfId="0" applyFont="1" applyFill="1" applyBorder="1" applyAlignment="1">
      <alignment horizontal="center" vertical="center"/>
    </xf>
    <xf numFmtId="0" fontId="17" fillId="2" borderId="0" xfId="0" applyFont="1" applyFill="1" applyAlignment="1">
      <alignment horizontal="center" vertical="center"/>
    </xf>
    <xf numFmtId="0" fontId="21" fillId="0" borderId="0" xfId="0" applyFont="1" applyAlignment="1">
      <alignment horizontal="center" vertical="center"/>
    </xf>
    <xf numFmtId="0" fontId="17" fillId="2" borderId="38" xfId="0" applyFont="1" applyFill="1" applyBorder="1" applyAlignment="1">
      <alignment horizontal="center" vertical="center"/>
    </xf>
    <xf numFmtId="0" fontId="4" fillId="0" borderId="47" xfId="0" applyFont="1" applyBorder="1">
      <alignment vertical="center"/>
    </xf>
    <xf numFmtId="0" fontId="4" fillId="7" borderId="1" xfId="0" applyFont="1" applyFill="1" applyBorder="1" applyAlignment="1">
      <alignment horizontal="right" vertical="center"/>
    </xf>
    <xf numFmtId="14" fontId="3" fillId="0" borderId="16" xfId="0" applyNumberFormat="1" applyFont="1" applyFill="1" applyBorder="1" applyAlignment="1">
      <alignment horizontal="left" vertical="top"/>
    </xf>
    <xf numFmtId="49" fontId="3" fillId="0" borderId="16" xfId="0" applyNumberFormat="1" applyFont="1" applyBorder="1" applyAlignment="1">
      <alignment horizontal="left" vertical="top" wrapText="1"/>
    </xf>
    <xf numFmtId="49" fontId="3" fillId="0" borderId="20" xfId="0" applyNumberFormat="1" applyFont="1" applyBorder="1" applyAlignment="1">
      <alignment horizontal="left" vertical="top" wrapText="1"/>
    </xf>
    <xf numFmtId="0" fontId="15" fillId="5" borderId="0" xfId="0" applyFont="1" applyFill="1" applyAlignment="1">
      <alignment vertical="center"/>
    </xf>
    <xf numFmtId="14" fontId="3" fillId="0" borderId="18" xfId="0" applyNumberFormat="1" applyFont="1" applyBorder="1" applyAlignment="1">
      <alignment horizontal="left" vertical="center"/>
    </xf>
    <xf numFmtId="49" fontId="17" fillId="2" borderId="4" xfId="0" applyNumberFormat="1" applyFont="1" applyFill="1" applyBorder="1" applyAlignment="1">
      <alignment vertical="center" wrapText="1"/>
    </xf>
    <xf numFmtId="0" fontId="17" fillId="2" borderId="30" xfId="0" applyFont="1" applyFill="1" applyBorder="1" applyAlignment="1">
      <alignment vertical="center" wrapText="1"/>
    </xf>
    <xf numFmtId="0" fontId="3" fillId="10" borderId="0" xfId="0" applyFont="1" applyFill="1" applyBorder="1" applyAlignment="1">
      <alignment horizontal="left" vertical="center"/>
    </xf>
    <xf numFmtId="0" fontId="9" fillId="0" borderId="10" xfId="1" applyFill="1" applyBorder="1" applyAlignment="1">
      <alignment vertical="center" wrapText="1"/>
    </xf>
    <xf numFmtId="0" fontId="42" fillId="3" borderId="0" xfId="0" applyFont="1" applyFill="1">
      <alignment vertical="center"/>
    </xf>
    <xf numFmtId="0" fontId="17" fillId="2" borderId="0" xfId="0" applyFont="1" applyFill="1" applyAlignment="1">
      <alignment vertical="center"/>
    </xf>
    <xf numFmtId="0" fontId="17" fillId="2" borderId="47" xfId="0" applyFont="1" applyFill="1" applyBorder="1">
      <alignment vertical="center"/>
    </xf>
    <xf numFmtId="49" fontId="6" fillId="0" borderId="0" xfId="0" applyNumberFormat="1" applyFont="1" applyFill="1" applyBorder="1" applyAlignment="1">
      <alignment horizontal="left" vertical="top" wrapText="1"/>
    </xf>
    <xf numFmtId="49" fontId="10" fillId="0" borderId="0" xfId="1"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0" fontId="4" fillId="0" borderId="0" xfId="0" applyFont="1" applyFill="1" applyBorder="1" applyAlignment="1">
      <alignment vertical="center" wrapText="1"/>
    </xf>
    <xf numFmtId="0" fontId="3" fillId="0" borderId="18" xfId="0" applyFont="1" applyBorder="1" applyAlignment="1">
      <alignment horizontal="left" vertical="top"/>
    </xf>
    <xf numFmtId="0" fontId="3" fillId="0" borderId="19" xfId="0" applyFont="1" applyBorder="1" applyAlignment="1">
      <alignment horizontal="left" vertical="top"/>
    </xf>
    <xf numFmtId="0" fontId="3" fillId="0" borderId="16" xfId="0" applyFont="1" applyBorder="1" applyAlignment="1">
      <alignment horizontal="left" vertical="top"/>
    </xf>
    <xf numFmtId="0" fontId="3" fillId="0" borderId="20" xfId="0" applyFont="1" applyBorder="1" applyAlignment="1">
      <alignment horizontal="left" vertical="top"/>
    </xf>
    <xf numFmtId="49" fontId="3" fillId="0" borderId="0" xfId="0" applyNumberFormat="1" applyFont="1" applyBorder="1" applyAlignment="1">
      <alignment horizontal="left" vertical="center"/>
    </xf>
    <xf numFmtId="0" fontId="21" fillId="0" borderId="0" xfId="0" applyNumberFormat="1" applyFont="1" applyBorder="1" applyAlignment="1">
      <alignment horizontal="left" vertical="center" wrapText="1"/>
    </xf>
    <xf numFmtId="0" fontId="17" fillId="0" borderId="0" xfId="0" applyFont="1" applyBorder="1" applyAlignment="1">
      <alignment horizontal="center" vertical="center" wrapText="1"/>
    </xf>
    <xf numFmtId="0" fontId="0" fillId="0" borderId="0" xfId="0" applyAlignment="1">
      <alignment vertical="center"/>
    </xf>
    <xf numFmtId="0" fontId="3" fillId="0" borderId="0" xfId="0" applyFont="1" applyFill="1" applyAlignment="1">
      <alignment horizontal="left" vertical="top"/>
    </xf>
    <xf numFmtId="0" fontId="3" fillId="6" borderId="0" xfId="0" applyFont="1" applyFill="1" applyAlignment="1">
      <alignment horizontal="left" vertical="center"/>
    </xf>
    <xf numFmtId="0" fontId="3" fillId="0" borderId="23" xfId="0" applyFont="1" applyBorder="1" applyAlignment="1">
      <alignment horizontal="left" vertical="center"/>
    </xf>
    <xf numFmtId="0" fontId="3" fillId="0" borderId="7" xfId="0" applyFont="1" applyBorder="1" applyAlignment="1">
      <alignment horizontal="left" vertical="center"/>
    </xf>
    <xf numFmtId="0" fontId="3" fillId="0" borderId="7" xfId="0" applyFont="1" applyBorder="1" applyAlignment="1">
      <alignment horizontal="left" vertical="center" wrapText="1"/>
    </xf>
    <xf numFmtId="0" fontId="3" fillId="0" borderId="53" xfId="0" applyFont="1" applyBorder="1" applyAlignment="1">
      <alignment horizontal="left" vertical="center"/>
    </xf>
    <xf numFmtId="0" fontId="3" fillId="0" borderId="0" xfId="0" applyFont="1" applyBorder="1" applyAlignment="1">
      <alignment horizontal="left" vertical="center"/>
    </xf>
    <xf numFmtId="0" fontId="3" fillId="0" borderId="50" xfId="0" applyFont="1" applyBorder="1" applyAlignment="1">
      <alignment horizontal="left" vertical="center" wrapText="1"/>
    </xf>
    <xf numFmtId="0" fontId="3" fillId="0" borderId="53" xfId="0" applyFont="1" applyBorder="1" applyAlignment="1">
      <alignment horizontal="left" vertical="center" wrapText="1"/>
    </xf>
    <xf numFmtId="0" fontId="3" fillId="0" borderId="58" xfId="0" applyFont="1" applyBorder="1" applyAlignment="1">
      <alignment horizontal="left" vertical="center" wrapText="1"/>
    </xf>
    <xf numFmtId="0" fontId="3" fillId="0" borderId="50" xfId="0" applyFont="1" applyBorder="1" applyAlignment="1">
      <alignment horizontal="left" vertical="center"/>
    </xf>
    <xf numFmtId="0" fontId="18" fillId="0" borderId="53" xfId="0" applyFont="1" applyBorder="1" applyAlignment="1">
      <alignment horizontal="left" vertical="center"/>
    </xf>
    <xf numFmtId="0" fontId="18" fillId="0" borderId="3" xfId="0" applyFont="1" applyFill="1" applyBorder="1" applyAlignment="1">
      <alignment horizontal="left" vertical="center"/>
    </xf>
    <xf numFmtId="0" fontId="3" fillId="0" borderId="3" xfId="0" applyFont="1" applyBorder="1" applyAlignment="1">
      <alignment horizontal="left" vertical="center"/>
    </xf>
    <xf numFmtId="0" fontId="18" fillId="0" borderId="0" xfId="0" applyFont="1" applyBorder="1" applyAlignment="1">
      <alignment horizontal="left" vertical="center"/>
    </xf>
    <xf numFmtId="0" fontId="18" fillId="0" borderId="44" xfId="0" applyFont="1" applyBorder="1" applyAlignment="1">
      <alignment horizontal="left" vertical="center"/>
    </xf>
    <xf numFmtId="0" fontId="18" fillId="0" borderId="0" xfId="0" applyFont="1" applyFill="1" applyBorder="1" applyAlignment="1">
      <alignment horizontal="left" vertical="center"/>
    </xf>
    <xf numFmtId="0" fontId="21" fillId="0" borderId="0" xfId="0" applyFont="1" applyFill="1" applyBorder="1" applyAlignment="1">
      <alignment horizontal="left" vertical="center" wrapText="1"/>
    </xf>
    <xf numFmtId="0" fontId="40" fillId="0" borderId="0" xfId="0" applyNumberFormat="1" applyFont="1" applyAlignment="1">
      <alignment horizontal="left" vertical="center"/>
    </xf>
    <xf numFmtId="0" fontId="0" fillId="0" borderId="0" xfId="0" applyNumberFormat="1" applyAlignment="1">
      <alignment horizontal="left" vertical="center"/>
    </xf>
    <xf numFmtId="0" fontId="0" fillId="0" borderId="0" xfId="0" applyAlignment="1">
      <alignment horizontal="left" vertical="center"/>
    </xf>
    <xf numFmtId="0" fontId="21" fillId="0" borderId="4" xfId="0" applyNumberFormat="1" applyFont="1" applyBorder="1" applyAlignment="1">
      <alignment horizontal="left" vertical="center" wrapText="1"/>
    </xf>
    <xf numFmtId="0" fontId="43" fillId="0" borderId="0" xfId="0" applyFont="1">
      <alignment vertical="center"/>
    </xf>
    <xf numFmtId="0" fontId="21" fillId="12" borderId="4" xfId="0" applyNumberFormat="1" applyFont="1" applyFill="1" applyBorder="1" applyAlignment="1">
      <alignment horizontal="left" vertical="center" wrapText="1"/>
    </xf>
    <xf numFmtId="0" fontId="16" fillId="0" borderId="68" xfId="0" applyFont="1" applyFill="1" applyBorder="1" applyAlignment="1">
      <alignment horizontal="left" vertical="center" wrapText="1"/>
    </xf>
    <xf numFmtId="0" fontId="0" fillId="0" borderId="0" xfId="0" applyAlignment="1">
      <alignment horizontal="center" vertical="center"/>
    </xf>
    <xf numFmtId="0" fontId="0" fillId="0" borderId="0" xfId="0" applyFill="1" applyBorder="1" applyAlignment="1">
      <alignment horizontal="center" vertical="center"/>
    </xf>
    <xf numFmtId="0" fontId="21" fillId="0" borderId="4" xfId="0" applyNumberFormat="1" applyFont="1" applyBorder="1" applyAlignment="1">
      <alignment horizontal="left" vertical="center"/>
    </xf>
    <xf numFmtId="0" fontId="21" fillId="11" borderId="4" xfId="0" applyNumberFormat="1" applyFont="1" applyFill="1" applyBorder="1" applyAlignment="1">
      <alignment horizontal="left" vertical="center"/>
    </xf>
    <xf numFmtId="49" fontId="21" fillId="9" borderId="4" xfId="0" applyNumberFormat="1" applyFont="1" applyFill="1" applyBorder="1" applyAlignment="1">
      <alignment horizontal="left" vertical="center" wrapText="1"/>
    </xf>
    <xf numFmtId="0" fontId="42" fillId="10" borderId="0" xfId="0" applyFont="1" applyFill="1">
      <alignment vertical="center"/>
    </xf>
    <xf numFmtId="0" fontId="42" fillId="6" borderId="0" xfId="0" applyFont="1" applyFill="1">
      <alignment vertical="center"/>
    </xf>
    <xf numFmtId="0" fontId="19" fillId="12" borderId="0" xfId="0" applyFont="1" applyFill="1">
      <alignment vertical="center"/>
    </xf>
    <xf numFmtId="0" fontId="22" fillId="12" borderId="0" xfId="0" applyFont="1" applyFill="1" applyBorder="1" applyAlignment="1">
      <alignment vertical="center" wrapText="1"/>
    </xf>
    <xf numFmtId="49" fontId="23" fillId="12" borderId="0" xfId="0" applyNumberFormat="1" applyFont="1" applyFill="1" applyBorder="1" applyAlignment="1">
      <alignment horizontal="left" vertical="top"/>
    </xf>
    <xf numFmtId="0" fontId="0" fillId="12" borderId="0" xfId="0" applyFill="1">
      <alignment vertical="center"/>
    </xf>
    <xf numFmtId="49" fontId="25" fillId="12" borderId="0" xfId="0" applyNumberFormat="1" applyFont="1" applyFill="1" applyBorder="1" applyAlignment="1">
      <alignment horizontal="left" vertical="top" wrapText="1"/>
    </xf>
    <xf numFmtId="0" fontId="5" fillId="12" borderId="0" xfId="0" applyFont="1" applyFill="1" applyBorder="1" applyAlignment="1">
      <alignment horizontal="left" vertical="center" wrapText="1"/>
    </xf>
    <xf numFmtId="0" fontId="23" fillId="12" borderId="0" xfId="0" applyFont="1" applyFill="1" applyBorder="1">
      <alignment vertical="center"/>
    </xf>
    <xf numFmtId="49" fontId="23" fillId="12" borderId="0" xfId="0" applyNumberFormat="1" applyFont="1" applyFill="1" applyBorder="1" applyAlignment="1">
      <alignment horizontal="left" vertical="top" wrapText="1"/>
    </xf>
    <xf numFmtId="0" fontId="23" fillId="0" borderId="0" xfId="0" applyFont="1" applyFill="1" applyBorder="1">
      <alignment vertical="center"/>
    </xf>
    <xf numFmtId="0" fontId="44" fillId="0" borderId="0" xfId="0" applyNumberFormat="1" applyFont="1" applyBorder="1" applyAlignment="1">
      <alignment vertical="center" wrapText="1"/>
    </xf>
    <xf numFmtId="0" fontId="45" fillId="0" borderId="0" xfId="0" applyNumberFormat="1" applyFont="1" applyAlignment="1" applyProtection="1">
      <alignment vertical="top"/>
      <protection locked="0"/>
    </xf>
    <xf numFmtId="0" fontId="45" fillId="0" borderId="0" xfId="0" applyNumberFormat="1" applyFont="1" applyFill="1" applyBorder="1" applyAlignment="1" applyProtection="1">
      <alignment vertical="top"/>
      <protection locked="0"/>
    </xf>
    <xf numFmtId="49" fontId="46" fillId="0" borderId="0" xfId="0" applyNumberFormat="1" applyFont="1" applyBorder="1" applyAlignment="1">
      <alignment horizontal="center" vertical="center" wrapText="1"/>
    </xf>
    <xf numFmtId="0" fontId="23" fillId="0" borderId="53" xfId="0" applyFont="1" applyBorder="1" applyAlignment="1">
      <alignment horizontal="left" vertical="center"/>
    </xf>
    <xf numFmtId="0" fontId="3" fillId="0" borderId="4" xfId="0" applyFont="1" applyBorder="1" applyAlignment="1">
      <alignment horizontal="left" vertical="center"/>
    </xf>
    <xf numFmtId="0" fontId="9" fillId="0" borderId="15" xfId="1" applyFill="1" applyBorder="1" applyAlignment="1">
      <alignment vertical="center" wrapText="1"/>
    </xf>
    <xf numFmtId="0" fontId="4" fillId="7" borderId="10" xfId="0" applyFont="1" applyFill="1" applyBorder="1" applyAlignment="1">
      <alignment horizontal="left" vertical="center" wrapText="1"/>
    </xf>
    <xf numFmtId="0" fontId="28" fillId="0" borderId="0" xfId="0" applyFont="1" applyFill="1" applyBorder="1">
      <alignment vertical="center"/>
    </xf>
    <xf numFmtId="0" fontId="28" fillId="0" borderId="0" xfId="0" applyNumberFormat="1" applyFont="1" applyFill="1" applyBorder="1" applyAlignment="1">
      <alignment horizontal="left" vertical="center"/>
    </xf>
    <xf numFmtId="0" fontId="30" fillId="0" borderId="0" xfId="0" applyNumberFormat="1" applyFont="1" applyFill="1" applyBorder="1" applyAlignment="1">
      <alignment horizontal="left" vertical="center"/>
    </xf>
    <xf numFmtId="0" fontId="47" fillId="0" borderId="0" xfId="0" applyFont="1" applyAlignment="1">
      <alignment horizontal="center" vertical="center"/>
    </xf>
    <xf numFmtId="0" fontId="0" fillId="0" borderId="0" xfId="0" applyBorder="1" applyAlignment="1">
      <alignment horizontal="center" vertical="center"/>
    </xf>
    <xf numFmtId="49" fontId="17" fillId="0" borderId="0" xfId="0" applyNumberFormat="1" applyFont="1" applyFill="1" applyBorder="1" applyAlignment="1">
      <alignment horizontal="center" vertical="center" wrapText="1"/>
    </xf>
    <xf numFmtId="49" fontId="21" fillId="0" borderId="0" xfId="0" applyNumberFormat="1" applyFont="1" applyFill="1" applyBorder="1" applyAlignment="1">
      <alignment horizontal="left" vertical="center" wrapText="1"/>
    </xf>
    <xf numFmtId="0" fontId="40" fillId="0" borderId="4" xfId="0" applyFont="1" applyBorder="1" applyAlignment="1">
      <alignment horizontal="center" vertical="center"/>
    </xf>
    <xf numFmtId="0" fontId="47" fillId="0" borderId="0" xfId="0" applyFont="1" applyBorder="1" applyAlignment="1">
      <alignment horizontal="center" vertical="center"/>
    </xf>
    <xf numFmtId="0" fontId="21" fillId="9" borderId="4" xfId="0" applyNumberFormat="1" applyFont="1" applyFill="1" applyBorder="1" applyAlignment="1">
      <alignment horizontal="left" vertical="center" wrapText="1"/>
    </xf>
    <xf numFmtId="0" fontId="31" fillId="0" borderId="0" xfId="0" applyFont="1" applyFill="1" applyBorder="1" applyAlignment="1">
      <alignment vertical="center" wrapText="1"/>
    </xf>
    <xf numFmtId="0" fontId="4" fillId="7" borderId="13" xfId="0" applyFont="1" applyFill="1" applyBorder="1" applyAlignment="1">
      <alignment horizontal="left" vertical="center" wrapText="1"/>
    </xf>
    <xf numFmtId="0" fontId="0" fillId="0" borderId="24" xfId="0" applyBorder="1" applyAlignment="1">
      <alignment horizontal="right" vertical="center"/>
    </xf>
    <xf numFmtId="0" fontId="0" fillId="0" borderId="8" xfId="0" applyBorder="1" applyAlignment="1">
      <alignment horizontal="right" vertical="center"/>
    </xf>
    <xf numFmtId="0" fontId="5" fillId="5" borderId="22" xfId="0" applyFont="1" applyFill="1" applyBorder="1" applyAlignment="1">
      <alignment horizontal="left" vertical="center" wrapText="1"/>
    </xf>
    <xf numFmtId="0" fontId="5" fillId="5" borderId="15" xfId="0" applyFont="1" applyFill="1" applyBorder="1" applyAlignment="1">
      <alignment horizontal="left" vertical="center" wrapText="1"/>
    </xf>
    <xf numFmtId="0" fontId="15" fillId="5" borderId="0" xfId="0" applyFont="1" applyFill="1" applyAlignment="1">
      <alignment horizontal="left"/>
    </xf>
    <xf numFmtId="0" fontId="4" fillId="7" borderId="10"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31" xfId="0" applyFont="1" applyFill="1" applyBorder="1" applyAlignment="1">
      <alignment horizontal="left" vertical="center" wrapText="1"/>
    </xf>
    <xf numFmtId="0" fontId="13" fillId="5" borderId="12" xfId="0" applyFont="1" applyFill="1" applyBorder="1" applyAlignment="1">
      <alignment horizontal="left" vertical="center" wrapText="1"/>
    </xf>
    <xf numFmtId="0" fontId="13" fillId="5" borderId="31" xfId="0" applyFont="1" applyFill="1" applyBorder="1" applyAlignment="1">
      <alignment horizontal="left" vertical="center" wrapText="1"/>
    </xf>
    <xf numFmtId="0" fontId="4" fillId="7" borderId="22" xfId="0" applyFont="1" applyFill="1" applyBorder="1" applyAlignment="1">
      <alignment horizontal="left" vertical="center" wrapText="1"/>
    </xf>
    <xf numFmtId="0" fontId="4" fillId="7" borderId="15" xfId="0" applyFont="1" applyFill="1" applyBorder="1" applyAlignment="1">
      <alignment horizontal="left" vertical="center"/>
    </xf>
    <xf numFmtId="0" fontId="0" fillId="0" borderId="25" xfId="0" applyBorder="1" applyAlignment="1">
      <alignment horizontal="left" vertical="center" wrapText="1"/>
    </xf>
    <xf numFmtId="0" fontId="0" fillId="0" borderId="46" xfId="0" applyBorder="1" applyAlignment="1">
      <alignment horizontal="left" vertical="center"/>
    </xf>
    <xf numFmtId="0" fontId="42" fillId="0" borderId="0" xfId="0" applyFont="1" applyFill="1" applyAlignment="1">
      <alignment horizontal="left" vertical="center"/>
    </xf>
    <xf numFmtId="0" fontId="17" fillId="2" borderId="2"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4" fillId="5" borderId="43" xfId="0" applyFont="1" applyFill="1" applyBorder="1" applyAlignment="1">
      <alignment horizontal="center" vertical="center" wrapText="1"/>
    </xf>
    <xf numFmtId="0" fontId="4" fillId="5" borderId="41" xfId="0" applyFont="1" applyFill="1" applyBorder="1" applyAlignment="1">
      <alignment horizontal="center" vertical="center" wrapText="1"/>
    </xf>
    <xf numFmtId="0" fontId="4" fillId="7" borderId="40" xfId="0" applyFont="1" applyFill="1" applyBorder="1" applyAlignment="1">
      <alignment horizontal="center" vertical="center" wrapText="1"/>
    </xf>
    <xf numFmtId="0" fontId="4" fillId="7" borderId="41"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42" xfId="0" applyFont="1" applyFill="1" applyBorder="1" applyAlignment="1">
      <alignment horizontal="center" vertical="center" wrapText="1"/>
    </xf>
    <xf numFmtId="0" fontId="4" fillId="5" borderId="40" xfId="0" applyFont="1" applyFill="1" applyBorder="1" applyAlignment="1">
      <alignment horizontal="center" vertical="center" wrapText="1"/>
    </xf>
    <xf numFmtId="0" fontId="4" fillId="5" borderId="42" xfId="0" applyFont="1" applyFill="1" applyBorder="1" applyAlignment="1">
      <alignment horizontal="center" vertical="center" wrapText="1"/>
    </xf>
    <xf numFmtId="0" fontId="3" fillId="8" borderId="0" xfId="0" applyFont="1" applyFill="1" applyAlignment="1">
      <alignment horizontal="left" vertical="center" wrapText="1"/>
    </xf>
    <xf numFmtId="0" fontId="5" fillId="7" borderId="1" xfId="0" applyFont="1" applyFill="1" applyBorder="1" applyAlignment="1">
      <alignment horizontal="left" vertical="center" wrapText="1"/>
    </xf>
    <xf numFmtId="0" fontId="16" fillId="7" borderId="66" xfId="0" applyFont="1" applyFill="1" applyBorder="1" applyAlignment="1">
      <alignment horizontal="left" vertical="center" wrapText="1"/>
    </xf>
    <xf numFmtId="0" fontId="16" fillId="7" borderId="67" xfId="0" applyFont="1" applyFill="1" applyBorder="1" applyAlignment="1">
      <alignment horizontal="left" vertical="center" wrapText="1"/>
    </xf>
    <xf numFmtId="0" fontId="16" fillId="7" borderId="68" xfId="0" applyFont="1" applyFill="1" applyBorder="1" applyAlignment="1">
      <alignment horizontal="left" vertical="center" wrapText="1"/>
    </xf>
    <xf numFmtId="0" fontId="4" fillId="5" borderId="65"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63"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32" xfId="0" applyFont="1" applyFill="1" applyBorder="1" applyAlignment="1">
      <alignment horizontal="center" vertical="center"/>
    </xf>
    <xf numFmtId="0" fontId="4" fillId="5" borderId="64" xfId="0" applyFont="1" applyFill="1" applyBorder="1" applyAlignment="1">
      <alignment horizontal="center" vertical="center"/>
    </xf>
    <xf numFmtId="0" fontId="4" fillId="5" borderId="29" xfId="0" applyFont="1" applyFill="1" applyBorder="1" applyAlignment="1">
      <alignment horizontal="center" vertical="center"/>
    </xf>
    <xf numFmtId="0" fontId="4" fillId="5" borderId="54" xfId="0" applyFont="1" applyFill="1" applyBorder="1" applyAlignment="1">
      <alignment horizontal="center" vertical="center"/>
    </xf>
    <xf numFmtId="0" fontId="4" fillId="5" borderId="33" xfId="0" applyFont="1" applyFill="1" applyBorder="1" applyAlignment="1">
      <alignment horizontal="center" vertical="center"/>
    </xf>
    <xf numFmtId="0" fontId="4" fillId="5" borderId="61" xfId="0" applyFont="1" applyFill="1" applyBorder="1" applyAlignment="1">
      <alignment horizontal="center" vertical="center"/>
    </xf>
    <xf numFmtId="0" fontId="4" fillId="5" borderId="62" xfId="0" applyFont="1" applyFill="1" applyBorder="1" applyAlignment="1">
      <alignment horizontal="center" vertical="center"/>
    </xf>
    <xf numFmtId="0" fontId="4" fillId="5" borderId="51" xfId="0" applyFont="1" applyFill="1" applyBorder="1" applyAlignment="1">
      <alignment horizontal="center" vertical="center"/>
    </xf>
    <xf numFmtId="0" fontId="4" fillId="5" borderId="52" xfId="0" applyFont="1" applyFill="1" applyBorder="1" applyAlignment="1">
      <alignment horizontal="center" vertical="center"/>
    </xf>
    <xf numFmtId="0" fontId="17" fillId="7" borderId="12" xfId="0" applyFont="1" applyFill="1" applyBorder="1" applyAlignment="1">
      <alignment horizontal="left" vertical="center"/>
    </xf>
    <xf numFmtId="49" fontId="17" fillId="8" borderId="4" xfId="0" applyNumberFormat="1" applyFont="1" applyFill="1" applyBorder="1" applyAlignment="1">
      <alignment horizontal="center" vertical="center" wrapText="1"/>
    </xf>
    <xf numFmtId="0" fontId="17" fillId="8" borderId="4" xfId="0" applyFont="1" applyFill="1" applyBorder="1" applyAlignment="1">
      <alignment horizontal="center" vertical="center" wrapText="1"/>
    </xf>
    <xf numFmtId="49" fontId="0" fillId="0" borderId="69" xfId="0" applyNumberFormat="1" applyBorder="1" applyAlignment="1">
      <alignment horizontal="center" vertical="center"/>
    </xf>
    <xf numFmtId="0" fontId="0" fillId="0" borderId="57" xfId="0" applyBorder="1" applyAlignment="1">
      <alignment horizontal="center" vertical="center"/>
    </xf>
    <xf numFmtId="0" fontId="0" fillId="0" borderId="70" xfId="0" applyBorder="1" applyAlignment="1">
      <alignment horizontal="center" vertical="center"/>
    </xf>
    <xf numFmtId="0" fontId="4" fillId="5" borderId="59" xfId="0" applyFont="1" applyFill="1" applyBorder="1" applyAlignment="1">
      <alignment horizontal="center" vertical="center"/>
    </xf>
    <xf numFmtId="0" fontId="4" fillId="5" borderId="60" xfId="0" applyFont="1" applyFill="1" applyBorder="1" applyAlignment="1">
      <alignment horizontal="center" vertical="center"/>
    </xf>
    <xf numFmtId="0" fontId="4" fillId="5" borderId="56" xfId="0" applyFont="1" applyFill="1" applyBorder="1" applyAlignment="1">
      <alignment horizontal="center" vertical="center"/>
    </xf>
    <xf numFmtId="0" fontId="4" fillId="5" borderId="66" xfId="0" applyFont="1" applyFill="1" applyBorder="1" applyAlignment="1">
      <alignment horizontal="center" vertical="center"/>
    </xf>
    <xf numFmtId="0" fontId="4" fillId="5" borderId="68" xfId="0" applyFont="1" applyFill="1" applyBorder="1" applyAlignment="1">
      <alignment horizontal="center" vertical="center"/>
    </xf>
    <xf numFmtId="49" fontId="42" fillId="0" borderId="0" xfId="0" applyNumberFormat="1" applyFont="1" applyBorder="1" applyAlignment="1">
      <alignment horizontal="center" vertical="center" wrapText="1"/>
    </xf>
    <xf numFmtId="49" fontId="17" fillId="0" borderId="0" xfId="0" applyNumberFormat="1" applyFont="1" applyBorder="1" applyAlignment="1">
      <alignment horizontal="center" vertical="top" wrapText="1"/>
    </xf>
    <xf numFmtId="49" fontId="4" fillId="0" borderId="0" xfId="0" applyNumberFormat="1" applyFont="1" applyBorder="1" applyAlignment="1">
      <alignment horizontal="center" vertical="top" wrapText="1"/>
    </xf>
    <xf numFmtId="0" fontId="16" fillId="5" borderId="69" xfId="0" applyFont="1" applyFill="1" applyBorder="1" applyAlignment="1">
      <alignment horizontal="center" vertical="center" wrapText="1"/>
    </xf>
    <xf numFmtId="0" fontId="16" fillId="5" borderId="71" xfId="0" applyFont="1" applyFill="1" applyBorder="1" applyAlignment="1">
      <alignment horizontal="center" vertical="center" wrapText="1"/>
    </xf>
  </cellXfs>
  <cellStyles count="2">
    <cellStyle name="ハイパーリンク" xfId="1" builtinId="8"/>
    <cellStyle name="標準" xfId="0" builtinId="0"/>
  </cellStyles>
  <dxfs count="379">
    <dxf>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EFF6EA"/>
      <color rgb="FFFCB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WEB作業用!$E$30" lockText="1" noThreeD="1"/>
</file>

<file path=xl/ctrlProps/ctrlProp28.xml><?xml version="1.0" encoding="utf-8"?>
<formControlPr xmlns="http://schemas.microsoft.com/office/spreadsheetml/2009/9/main" objectType="CheckBox" fmlaLink="WEB作業用!$E$31" lockText="1" noThreeD="1"/>
</file>

<file path=xl/ctrlProps/ctrlProp29.xml><?xml version="1.0" encoding="utf-8"?>
<formControlPr xmlns="http://schemas.microsoft.com/office/spreadsheetml/2009/9/main" objectType="CheckBox" fmlaLink="WEB作業用!$E$32"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9</xdr:row>
          <xdr:rowOff>76200</xdr:rowOff>
        </xdr:from>
        <xdr:to>
          <xdr:col>2</xdr:col>
          <xdr:colOff>771525</xdr:colOff>
          <xdr:row>9</xdr:row>
          <xdr:rowOff>314325</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9</xdr:row>
          <xdr:rowOff>76200</xdr:rowOff>
        </xdr:from>
        <xdr:to>
          <xdr:col>2</xdr:col>
          <xdr:colOff>1457325</xdr:colOff>
          <xdr:row>9</xdr:row>
          <xdr:rowOff>314325</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9</xdr:row>
          <xdr:rowOff>76200</xdr:rowOff>
        </xdr:from>
        <xdr:to>
          <xdr:col>2</xdr:col>
          <xdr:colOff>2466975</xdr:colOff>
          <xdr:row>9</xdr:row>
          <xdr:rowOff>314325</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2428875</xdr:colOff>
          <xdr:row>9</xdr:row>
          <xdr:rowOff>76200</xdr:rowOff>
        </xdr:from>
        <xdr:to>
          <xdr:col>2</xdr:col>
          <xdr:colOff>3200400</xdr:colOff>
          <xdr:row>9</xdr:row>
          <xdr:rowOff>342900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3162300</xdr:colOff>
          <xdr:row>9</xdr:row>
          <xdr:rowOff>76200</xdr:rowOff>
        </xdr:from>
        <xdr:to>
          <xdr:col>2</xdr:col>
          <xdr:colOff>3848100</xdr:colOff>
          <xdr:row>9</xdr:row>
          <xdr:rowOff>314325</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9</xdr:row>
          <xdr:rowOff>76200</xdr:rowOff>
        </xdr:from>
        <xdr:to>
          <xdr:col>3</xdr:col>
          <xdr:colOff>66675</xdr:colOff>
          <xdr:row>9</xdr:row>
          <xdr:rowOff>314325</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304800</xdr:rowOff>
        </xdr:from>
        <xdr:to>
          <xdr:col>2</xdr:col>
          <xdr:colOff>723900</xdr:colOff>
          <xdr:row>9</xdr:row>
          <xdr:rowOff>533400</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9</xdr:row>
          <xdr:rowOff>304800</xdr:rowOff>
        </xdr:from>
        <xdr:to>
          <xdr:col>2</xdr:col>
          <xdr:colOff>1524000</xdr:colOff>
          <xdr:row>9</xdr:row>
          <xdr:rowOff>533400</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9</xdr:row>
          <xdr:rowOff>304800</xdr:rowOff>
        </xdr:from>
        <xdr:to>
          <xdr:col>2</xdr:col>
          <xdr:colOff>2466975</xdr:colOff>
          <xdr:row>9</xdr:row>
          <xdr:rowOff>533400</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2428875</xdr:colOff>
          <xdr:row>9</xdr:row>
          <xdr:rowOff>304800</xdr:rowOff>
        </xdr:from>
        <xdr:to>
          <xdr:col>2</xdr:col>
          <xdr:colOff>3810000</xdr:colOff>
          <xdr:row>9</xdr:row>
          <xdr:rowOff>533400</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9</xdr:row>
          <xdr:rowOff>304800</xdr:rowOff>
        </xdr:from>
        <xdr:to>
          <xdr:col>2</xdr:col>
          <xdr:colOff>4829175</xdr:colOff>
          <xdr:row>9</xdr:row>
          <xdr:rowOff>533400</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523875</xdr:rowOff>
        </xdr:from>
        <xdr:to>
          <xdr:col>2</xdr:col>
          <xdr:colOff>1104900</xdr:colOff>
          <xdr:row>9</xdr:row>
          <xdr:rowOff>762000</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1133475</xdr:colOff>
          <xdr:row>9</xdr:row>
          <xdr:rowOff>523875</xdr:rowOff>
        </xdr:from>
        <xdr:to>
          <xdr:col>2</xdr:col>
          <xdr:colOff>2943225</xdr:colOff>
          <xdr:row>9</xdr:row>
          <xdr:rowOff>762000</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xdr:row>
          <xdr:rowOff>76200</xdr:rowOff>
        </xdr:from>
        <xdr:to>
          <xdr:col>6</xdr:col>
          <xdr:colOff>771525</xdr:colOff>
          <xdr:row>9</xdr:row>
          <xdr:rowOff>314325</xdr:rowOff>
        </xdr:to>
        <xdr:sp macro="" textlink="">
          <xdr:nvSpPr>
            <xdr:cNvPr id="11300" name="Check Box 36" hidden="1">
              <a:extLst>
                <a:ext uri="{63B3BB69-23CF-44E3-9099-C40C66FF867C}">
                  <a14:compatExt spid="_x0000_s11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9</xdr:row>
          <xdr:rowOff>76200</xdr:rowOff>
        </xdr:from>
        <xdr:to>
          <xdr:col>6</xdr:col>
          <xdr:colOff>1457325</xdr:colOff>
          <xdr:row>9</xdr:row>
          <xdr:rowOff>314325</xdr:rowOff>
        </xdr:to>
        <xdr:sp macro="" textlink="">
          <xdr:nvSpPr>
            <xdr:cNvPr id="11301" name="Check Box 37" hidden="1">
              <a:extLst>
                <a:ext uri="{63B3BB69-23CF-44E3-9099-C40C66FF867C}">
                  <a14:compatExt spid="_x0000_s113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9</xdr:row>
          <xdr:rowOff>76200</xdr:rowOff>
        </xdr:from>
        <xdr:to>
          <xdr:col>6</xdr:col>
          <xdr:colOff>2162175</xdr:colOff>
          <xdr:row>9</xdr:row>
          <xdr:rowOff>314325</xdr:rowOff>
        </xdr:to>
        <xdr:sp macro="" textlink="">
          <xdr:nvSpPr>
            <xdr:cNvPr id="11302" name="Check Box 38" hidden="1">
              <a:extLst>
                <a:ext uri="{63B3BB69-23CF-44E3-9099-C40C66FF867C}">
                  <a14:compatExt spid="_x0000_s113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2428875</xdr:colOff>
          <xdr:row>9</xdr:row>
          <xdr:rowOff>76200</xdr:rowOff>
        </xdr:from>
        <xdr:to>
          <xdr:col>6</xdr:col>
          <xdr:colOff>3200400</xdr:colOff>
          <xdr:row>9</xdr:row>
          <xdr:rowOff>342900</xdr:rowOff>
        </xdr:to>
        <xdr:sp macro="" textlink="">
          <xdr:nvSpPr>
            <xdr:cNvPr id="11303" name="Check Box 39" hidden="1">
              <a:extLst>
                <a:ext uri="{63B3BB69-23CF-44E3-9099-C40C66FF867C}">
                  <a14:compatExt spid="_x0000_s113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3162300</xdr:colOff>
          <xdr:row>9</xdr:row>
          <xdr:rowOff>76200</xdr:rowOff>
        </xdr:from>
        <xdr:to>
          <xdr:col>6</xdr:col>
          <xdr:colOff>3848100</xdr:colOff>
          <xdr:row>9</xdr:row>
          <xdr:rowOff>314325</xdr:rowOff>
        </xdr:to>
        <xdr:sp macro="" textlink="">
          <xdr:nvSpPr>
            <xdr:cNvPr id="11304" name="Check Box 40" hidden="1">
              <a:extLst>
                <a:ext uri="{63B3BB69-23CF-44E3-9099-C40C66FF867C}">
                  <a14:compatExt spid="_x0000_s113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3771900</xdr:colOff>
          <xdr:row>9</xdr:row>
          <xdr:rowOff>76200</xdr:rowOff>
        </xdr:from>
        <xdr:to>
          <xdr:col>6</xdr:col>
          <xdr:colOff>4943475</xdr:colOff>
          <xdr:row>9</xdr:row>
          <xdr:rowOff>314325</xdr:rowOff>
        </xdr:to>
        <xdr:sp macro="" textlink="">
          <xdr:nvSpPr>
            <xdr:cNvPr id="11305" name="Check Box 41" hidden="1">
              <a:extLst>
                <a:ext uri="{63B3BB69-23CF-44E3-9099-C40C66FF867C}">
                  <a14:compatExt spid="_x0000_s113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xdr:row>
          <xdr:rowOff>304800</xdr:rowOff>
        </xdr:from>
        <xdr:to>
          <xdr:col>6</xdr:col>
          <xdr:colOff>723900</xdr:colOff>
          <xdr:row>9</xdr:row>
          <xdr:rowOff>533400</xdr:rowOff>
        </xdr:to>
        <xdr:sp macro="" textlink="">
          <xdr:nvSpPr>
            <xdr:cNvPr id="11306" name="Check Box 42" hidden="1">
              <a:extLst>
                <a:ext uri="{63B3BB69-23CF-44E3-9099-C40C66FF867C}">
                  <a14:compatExt spid="_x0000_s113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9</xdr:row>
          <xdr:rowOff>304800</xdr:rowOff>
        </xdr:from>
        <xdr:to>
          <xdr:col>6</xdr:col>
          <xdr:colOff>1524000</xdr:colOff>
          <xdr:row>9</xdr:row>
          <xdr:rowOff>533400</xdr:rowOff>
        </xdr:to>
        <xdr:sp macro="" textlink="">
          <xdr:nvSpPr>
            <xdr:cNvPr id="11307" name="Check Box 43" hidden="1">
              <a:extLst>
                <a:ext uri="{63B3BB69-23CF-44E3-9099-C40C66FF867C}">
                  <a14:compatExt spid="_x0000_s113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9</xdr:row>
          <xdr:rowOff>304800</xdr:rowOff>
        </xdr:from>
        <xdr:to>
          <xdr:col>6</xdr:col>
          <xdr:colOff>2466975</xdr:colOff>
          <xdr:row>9</xdr:row>
          <xdr:rowOff>533400</xdr:rowOff>
        </xdr:to>
        <xdr:sp macro="" textlink="">
          <xdr:nvSpPr>
            <xdr:cNvPr id="11308" name="Check Box 44" hidden="1">
              <a:extLst>
                <a:ext uri="{63B3BB69-23CF-44E3-9099-C40C66FF867C}">
                  <a14:compatExt spid="_x0000_s113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2428875</xdr:colOff>
          <xdr:row>9</xdr:row>
          <xdr:rowOff>304800</xdr:rowOff>
        </xdr:from>
        <xdr:to>
          <xdr:col>6</xdr:col>
          <xdr:colOff>3810000</xdr:colOff>
          <xdr:row>9</xdr:row>
          <xdr:rowOff>533400</xdr:rowOff>
        </xdr:to>
        <xdr:sp macro="" textlink="">
          <xdr:nvSpPr>
            <xdr:cNvPr id="11309" name="Check Box 45" hidden="1">
              <a:extLst>
                <a:ext uri="{63B3BB69-23CF-44E3-9099-C40C66FF867C}">
                  <a14:compatExt spid="_x0000_s113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3771900</xdr:colOff>
          <xdr:row>9</xdr:row>
          <xdr:rowOff>304800</xdr:rowOff>
        </xdr:from>
        <xdr:to>
          <xdr:col>6</xdr:col>
          <xdr:colOff>4829175</xdr:colOff>
          <xdr:row>9</xdr:row>
          <xdr:rowOff>533400</xdr:rowOff>
        </xdr:to>
        <xdr:sp macro="" textlink="">
          <xdr:nvSpPr>
            <xdr:cNvPr id="11310" name="Check Box 46" hidden="1">
              <a:extLst>
                <a:ext uri="{63B3BB69-23CF-44E3-9099-C40C66FF867C}">
                  <a14:compatExt spid="_x0000_s113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xdr:row>
          <xdr:rowOff>542925</xdr:rowOff>
        </xdr:from>
        <xdr:to>
          <xdr:col>6</xdr:col>
          <xdr:colOff>1104900</xdr:colOff>
          <xdr:row>9</xdr:row>
          <xdr:rowOff>771525</xdr:rowOff>
        </xdr:to>
        <xdr:sp macro="" textlink="">
          <xdr:nvSpPr>
            <xdr:cNvPr id="11311" name="Check Box 47" hidden="1">
              <a:extLst>
                <a:ext uri="{63B3BB69-23CF-44E3-9099-C40C66FF867C}">
                  <a14:compatExt spid="_x0000_s113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1133475</xdr:colOff>
          <xdr:row>9</xdr:row>
          <xdr:rowOff>542925</xdr:rowOff>
        </xdr:from>
        <xdr:to>
          <xdr:col>6</xdr:col>
          <xdr:colOff>2943225</xdr:colOff>
          <xdr:row>9</xdr:row>
          <xdr:rowOff>771525</xdr:rowOff>
        </xdr:to>
        <xdr:sp macro="" textlink="">
          <xdr:nvSpPr>
            <xdr:cNvPr id="11312" name="Check Box 48" hidden="1">
              <a:extLst>
                <a:ext uri="{63B3BB69-23CF-44E3-9099-C40C66FF867C}">
                  <a14:compatExt spid="_x0000_s113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1304925</xdr:rowOff>
        </xdr:from>
        <xdr:to>
          <xdr:col>2</xdr:col>
          <xdr:colOff>419100</xdr:colOff>
          <xdr:row>29</xdr:row>
          <xdr:rowOff>228600</xdr:rowOff>
        </xdr:to>
        <xdr:sp macro="" textlink="">
          <xdr:nvSpPr>
            <xdr:cNvPr id="11315" name="Check Box 51" hidden="1">
              <a:extLst>
                <a:ext uri="{63B3BB69-23CF-44E3-9099-C40C66FF867C}">
                  <a14:compatExt spid="_x0000_s113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152400</xdr:rowOff>
        </xdr:from>
        <xdr:to>
          <xdr:col>2</xdr:col>
          <xdr:colOff>257175</xdr:colOff>
          <xdr:row>29</xdr:row>
          <xdr:rowOff>390525</xdr:rowOff>
        </xdr:to>
        <xdr:sp macro="" textlink="">
          <xdr:nvSpPr>
            <xdr:cNvPr id="11316" name="Check Box 52" hidden="1">
              <a:extLst>
                <a:ext uri="{63B3BB69-23CF-44E3-9099-C40C66FF867C}">
                  <a14:compatExt spid="_x0000_s113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333375</xdr:rowOff>
        </xdr:from>
        <xdr:to>
          <xdr:col>2</xdr:col>
          <xdr:colOff>257175</xdr:colOff>
          <xdr:row>29</xdr:row>
          <xdr:rowOff>571500</xdr:rowOff>
        </xdr:to>
        <xdr:sp macro="" textlink="">
          <xdr:nvSpPr>
            <xdr:cNvPr id="11317" name="Check Box 53" hidden="1">
              <a:extLst>
                <a:ext uri="{63B3BB69-23CF-44E3-9099-C40C66FF867C}">
                  <a14:compatExt spid="_x0000_s113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3162300</xdr:colOff>
          <xdr:row>9</xdr:row>
          <xdr:rowOff>76200</xdr:rowOff>
        </xdr:from>
        <xdr:to>
          <xdr:col>6</xdr:col>
          <xdr:colOff>3848100</xdr:colOff>
          <xdr:row>9</xdr:row>
          <xdr:rowOff>314325</xdr:rowOff>
        </xdr:to>
        <xdr:sp macro="" textlink="">
          <xdr:nvSpPr>
            <xdr:cNvPr id="11322" name="Check Box 58" hidden="1">
              <a:extLst>
                <a:ext uri="{63B3BB69-23CF-44E3-9099-C40C66FF867C}">
                  <a14:compatExt spid="_x0000_s113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29</xdr:row>
          <xdr:rowOff>0</xdr:rowOff>
        </xdr:from>
        <xdr:to>
          <xdr:col>6</xdr:col>
          <xdr:colOff>419100</xdr:colOff>
          <xdr:row>29</xdr:row>
          <xdr:rowOff>257175</xdr:rowOff>
        </xdr:to>
        <xdr:sp macro="" textlink="">
          <xdr:nvSpPr>
            <xdr:cNvPr id="11331" name="Check Box 67" hidden="1">
              <a:extLst>
                <a:ext uri="{63B3BB69-23CF-44E3-9099-C40C66FF867C}">
                  <a14:compatExt spid="_x0000_s113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29</xdr:row>
          <xdr:rowOff>142875</xdr:rowOff>
        </xdr:from>
        <xdr:to>
          <xdr:col>6</xdr:col>
          <xdr:colOff>257175</xdr:colOff>
          <xdr:row>29</xdr:row>
          <xdr:rowOff>381000</xdr:rowOff>
        </xdr:to>
        <xdr:sp macro="" textlink="">
          <xdr:nvSpPr>
            <xdr:cNvPr id="11332" name="Check Box 68" hidden="1">
              <a:extLst>
                <a:ext uri="{63B3BB69-23CF-44E3-9099-C40C66FF867C}">
                  <a14:compatExt spid="_x0000_s113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29</xdr:row>
          <xdr:rowOff>314325</xdr:rowOff>
        </xdr:from>
        <xdr:to>
          <xdr:col>6</xdr:col>
          <xdr:colOff>257175</xdr:colOff>
          <xdr:row>29</xdr:row>
          <xdr:rowOff>561975</xdr:rowOff>
        </xdr:to>
        <xdr:sp macro="" textlink="">
          <xdr:nvSpPr>
            <xdr:cNvPr id="11333" name="Check Box 69" hidden="1">
              <a:extLst>
                <a:ext uri="{63B3BB69-23CF-44E3-9099-C40C66FF867C}">
                  <a14:compatExt spid="_x0000_s113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76200</xdr:rowOff>
        </xdr:from>
        <xdr:to>
          <xdr:col>2</xdr:col>
          <xdr:colOff>771525</xdr:colOff>
          <xdr:row>12</xdr:row>
          <xdr:rowOff>314325</xdr:rowOff>
        </xdr:to>
        <xdr:sp macro="" textlink="">
          <xdr:nvSpPr>
            <xdr:cNvPr id="11363" name="Check Box 99" hidden="1">
              <a:extLst>
                <a:ext uri="{63B3BB69-23CF-44E3-9099-C40C66FF867C}">
                  <a14:compatExt spid="_x0000_s113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12</xdr:row>
          <xdr:rowOff>76200</xdr:rowOff>
        </xdr:from>
        <xdr:to>
          <xdr:col>2</xdr:col>
          <xdr:colOff>1457325</xdr:colOff>
          <xdr:row>12</xdr:row>
          <xdr:rowOff>314325</xdr:rowOff>
        </xdr:to>
        <xdr:sp macro="" textlink="">
          <xdr:nvSpPr>
            <xdr:cNvPr id="11364" name="Check Box 100" hidden="1">
              <a:extLst>
                <a:ext uri="{63B3BB69-23CF-44E3-9099-C40C66FF867C}">
                  <a14:compatExt spid="_x0000_s113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2171700</xdr:colOff>
          <xdr:row>12</xdr:row>
          <xdr:rowOff>76200</xdr:rowOff>
        </xdr:from>
        <xdr:to>
          <xdr:col>2</xdr:col>
          <xdr:colOff>3114675</xdr:colOff>
          <xdr:row>12</xdr:row>
          <xdr:rowOff>314325</xdr:rowOff>
        </xdr:to>
        <xdr:sp macro="" textlink="">
          <xdr:nvSpPr>
            <xdr:cNvPr id="11365" name="Check Box 101" hidden="1">
              <a:extLst>
                <a:ext uri="{63B3BB69-23CF-44E3-9099-C40C66FF867C}">
                  <a14:compatExt spid="_x0000_s113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3152775</xdr:colOff>
          <xdr:row>12</xdr:row>
          <xdr:rowOff>76200</xdr:rowOff>
        </xdr:from>
        <xdr:to>
          <xdr:col>2</xdr:col>
          <xdr:colOff>3933825</xdr:colOff>
          <xdr:row>12</xdr:row>
          <xdr:rowOff>342900</xdr:rowOff>
        </xdr:to>
        <xdr:sp macro="" textlink="">
          <xdr:nvSpPr>
            <xdr:cNvPr id="11366" name="Check Box 102" hidden="1">
              <a:extLst>
                <a:ext uri="{63B3BB69-23CF-44E3-9099-C40C66FF867C}">
                  <a14:compatExt spid="_x0000_s113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314325</xdr:rowOff>
        </xdr:from>
        <xdr:to>
          <xdr:col>2</xdr:col>
          <xdr:colOff>1104900</xdr:colOff>
          <xdr:row>12</xdr:row>
          <xdr:rowOff>561975</xdr:rowOff>
        </xdr:to>
        <xdr:sp macro="" textlink="">
          <xdr:nvSpPr>
            <xdr:cNvPr id="11367" name="Check Box 103" hidden="1">
              <a:extLst>
                <a:ext uri="{63B3BB69-23CF-44E3-9099-C40C66FF867C}">
                  <a14:compatExt spid="_x0000_s113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561975</xdr:rowOff>
        </xdr:from>
        <xdr:to>
          <xdr:col>2</xdr:col>
          <xdr:colOff>942975</xdr:colOff>
          <xdr:row>12</xdr:row>
          <xdr:rowOff>800100</xdr:rowOff>
        </xdr:to>
        <xdr:sp macro="" textlink="">
          <xdr:nvSpPr>
            <xdr:cNvPr id="11368" name="Check Box 104" hidden="1">
              <a:extLst>
                <a:ext uri="{63B3BB69-23CF-44E3-9099-C40C66FF867C}">
                  <a14:compatExt spid="_x0000_s113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12</xdr:row>
          <xdr:rowOff>333375</xdr:rowOff>
        </xdr:from>
        <xdr:to>
          <xdr:col>2</xdr:col>
          <xdr:colOff>1838325</xdr:colOff>
          <xdr:row>12</xdr:row>
          <xdr:rowOff>561975</xdr:rowOff>
        </xdr:to>
        <xdr:sp macro="" textlink="">
          <xdr:nvSpPr>
            <xdr:cNvPr id="11369" name="Check Box 105" hidden="1">
              <a:extLst>
                <a:ext uri="{63B3BB69-23CF-44E3-9099-C40C66FF867C}">
                  <a14:compatExt spid="_x0000_s113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2047875</xdr:colOff>
          <xdr:row>12</xdr:row>
          <xdr:rowOff>314325</xdr:rowOff>
        </xdr:from>
        <xdr:to>
          <xdr:col>2</xdr:col>
          <xdr:colOff>2733675</xdr:colOff>
          <xdr:row>12</xdr:row>
          <xdr:rowOff>561975</xdr:rowOff>
        </xdr:to>
        <xdr:sp macro="" textlink="">
          <xdr:nvSpPr>
            <xdr:cNvPr id="11370" name="Check Box 106" hidden="1">
              <a:extLst>
                <a:ext uri="{63B3BB69-23CF-44E3-9099-C40C66FF867C}">
                  <a14:compatExt spid="_x0000_s113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2514600</xdr:colOff>
          <xdr:row>12</xdr:row>
          <xdr:rowOff>314325</xdr:rowOff>
        </xdr:from>
        <xdr:to>
          <xdr:col>2</xdr:col>
          <xdr:colOff>3495675</xdr:colOff>
          <xdr:row>12</xdr:row>
          <xdr:rowOff>561975</xdr:rowOff>
        </xdr:to>
        <xdr:sp macro="" textlink="">
          <xdr:nvSpPr>
            <xdr:cNvPr id="11371" name="Check Box 107" hidden="1">
              <a:extLst>
                <a:ext uri="{63B3BB69-23CF-44E3-9099-C40C66FF867C}">
                  <a14:compatExt spid="_x0000_s113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3476625</xdr:colOff>
          <xdr:row>12</xdr:row>
          <xdr:rowOff>314325</xdr:rowOff>
        </xdr:from>
        <xdr:to>
          <xdr:col>2</xdr:col>
          <xdr:colOff>4295775</xdr:colOff>
          <xdr:row>12</xdr:row>
          <xdr:rowOff>561975</xdr:rowOff>
        </xdr:to>
        <xdr:sp macro="" textlink="">
          <xdr:nvSpPr>
            <xdr:cNvPr id="11372" name="Check Box 108" hidden="1">
              <a:extLst>
                <a:ext uri="{63B3BB69-23CF-44E3-9099-C40C66FF867C}">
                  <a14:compatExt spid="_x0000_s113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12</xdr:row>
          <xdr:rowOff>314325</xdr:rowOff>
        </xdr:from>
        <xdr:to>
          <xdr:col>2</xdr:col>
          <xdr:colOff>4752975</xdr:colOff>
          <xdr:row>12</xdr:row>
          <xdr:rowOff>561975</xdr:rowOff>
        </xdr:to>
        <xdr:sp macro="" textlink="">
          <xdr:nvSpPr>
            <xdr:cNvPr id="11373" name="Check Box 109" hidden="1">
              <a:extLst>
                <a:ext uri="{63B3BB69-23CF-44E3-9099-C40C66FF867C}">
                  <a14:compatExt spid="_x0000_s113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12</xdr:row>
          <xdr:rowOff>571500</xdr:rowOff>
        </xdr:from>
        <xdr:to>
          <xdr:col>2</xdr:col>
          <xdr:colOff>1905000</xdr:colOff>
          <xdr:row>12</xdr:row>
          <xdr:rowOff>828675</xdr:rowOff>
        </xdr:to>
        <xdr:sp macro="" textlink="">
          <xdr:nvSpPr>
            <xdr:cNvPr id="11374" name="Check Box 110" hidden="1">
              <a:extLst>
                <a:ext uri="{63B3BB69-23CF-44E3-9099-C40C66FF867C}">
                  <a14:compatExt spid="_x0000_s113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1571625</xdr:colOff>
          <xdr:row>12</xdr:row>
          <xdr:rowOff>571500</xdr:rowOff>
        </xdr:from>
        <xdr:to>
          <xdr:col>2</xdr:col>
          <xdr:colOff>2476500</xdr:colOff>
          <xdr:row>12</xdr:row>
          <xdr:rowOff>828675</xdr:rowOff>
        </xdr:to>
        <xdr:sp macro="" textlink="">
          <xdr:nvSpPr>
            <xdr:cNvPr id="11375" name="Check Box 111" hidden="1">
              <a:extLst>
                <a:ext uri="{63B3BB69-23CF-44E3-9099-C40C66FF867C}">
                  <a14:compatExt spid="_x0000_s113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2466975</xdr:colOff>
          <xdr:row>12</xdr:row>
          <xdr:rowOff>561975</xdr:rowOff>
        </xdr:from>
        <xdr:to>
          <xdr:col>2</xdr:col>
          <xdr:colOff>2943225</xdr:colOff>
          <xdr:row>12</xdr:row>
          <xdr:rowOff>800100</xdr:rowOff>
        </xdr:to>
        <xdr:sp macro="" textlink="">
          <xdr:nvSpPr>
            <xdr:cNvPr id="11376" name="Check Box 112" hidden="1">
              <a:extLst>
                <a:ext uri="{63B3BB69-23CF-44E3-9099-C40C66FF867C}">
                  <a14:compatExt spid="_x0000_s113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3000375</xdr:colOff>
          <xdr:row>12</xdr:row>
          <xdr:rowOff>561975</xdr:rowOff>
        </xdr:from>
        <xdr:to>
          <xdr:col>2</xdr:col>
          <xdr:colOff>3771900</xdr:colOff>
          <xdr:row>12</xdr:row>
          <xdr:rowOff>800100</xdr:rowOff>
        </xdr:to>
        <xdr:sp macro="" textlink="">
          <xdr:nvSpPr>
            <xdr:cNvPr id="11377" name="Check Box 113" hidden="1">
              <a:extLst>
                <a:ext uri="{63B3BB69-23CF-44E3-9099-C40C66FF867C}">
                  <a14:compatExt spid="_x0000_s113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1438275</xdr:colOff>
          <xdr:row>12</xdr:row>
          <xdr:rowOff>76200</xdr:rowOff>
        </xdr:from>
        <xdr:to>
          <xdr:col>2</xdr:col>
          <xdr:colOff>2200275</xdr:colOff>
          <xdr:row>12</xdr:row>
          <xdr:rowOff>314325</xdr:rowOff>
        </xdr:to>
        <xdr:sp macro="" textlink="">
          <xdr:nvSpPr>
            <xdr:cNvPr id="11441" name="Check Box 177" hidden="1">
              <a:extLst>
                <a:ext uri="{63B3BB69-23CF-44E3-9099-C40C66FF867C}">
                  <a14:compatExt spid="_x0000_s114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12</xdr:row>
          <xdr:rowOff>76200</xdr:rowOff>
        </xdr:from>
        <xdr:to>
          <xdr:col>6</xdr:col>
          <xdr:colOff>771525</xdr:colOff>
          <xdr:row>12</xdr:row>
          <xdr:rowOff>314325</xdr:rowOff>
        </xdr:to>
        <xdr:sp macro="" textlink="">
          <xdr:nvSpPr>
            <xdr:cNvPr id="11458" name="Check Box 194" hidden="1">
              <a:extLst>
                <a:ext uri="{63B3BB69-23CF-44E3-9099-C40C66FF867C}">
                  <a14:compatExt spid="_x0000_s114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12</xdr:row>
          <xdr:rowOff>76200</xdr:rowOff>
        </xdr:from>
        <xdr:to>
          <xdr:col>6</xdr:col>
          <xdr:colOff>1457325</xdr:colOff>
          <xdr:row>12</xdr:row>
          <xdr:rowOff>314325</xdr:rowOff>
        </xdr:to>
        <xdr:sp macro="" textlink="">
          <xdr:nvSpPr>
            <xdr:cNvPr id="11459" name="Check Box 195" hidden="1">
              <a:extLst>
                <a:ext uri="{63B3BB69-23CF-44E3-9099-C40C66FF867C}">
                  <a14:compatExt spid="_x0000_s114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2171700</xdr:colOff>
          <xdr:row>12</xdr:row>
          <xdr:rowOff>76200</xdr:rowOff>
        </xdr:from>
        <xdr:to>
          <xdr:col>6</xdr:col>
          <xdr:colOff>3114675</xdr:colOff>
          <xdr:row>12</xdr:row>
          <xdr:rowOff>314325</xdr:rowOff>
        </xdr:to>
        <xdr:sp macro="" textlink="">
          <xdr:nvSpPr>
            <xdr:cNvPr id="11460" name="Check Box 196" hidden="1">
              <a:extLst>
                <a:ext uri="{63B3BB69-23CF-44E3-9099-C40C66FF867C}">
                  <a14:compatExt spid="_x0000_s114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3152775</xdr:colOff>
          <xdr:row>12</xdr:row>
          <xdr:rowOff>76200</xdr:rowOff>
        </xdr:from>
        <xdr:to>
          <xdr:col>6</xdr:col>
          <xdr:colOff>3933825</xdr:colOff>
          <xdr:row>12</xdr:row>
          <xdr:rowOff>342900</xdr:rowOff>
        </xdr:to>
        <xdr:sp macro="" textlink="">
          <xdr:nvSpPr>
            <xdr:cNvPr id="11461" name="Check Box 197" hidden="1">
              <a:extLst>
                <a:ext uri="{63B3BB69-23CF-44E3-9099-C40C66FF867C}">
                  <a14:compatExt spid="_x0000_s114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12</xdr:row>
          <xdr:rowOff>314325</xdr:rowOff>
        </xdr:from>
        <xdr:to>
          <xdr:col>6</xdr:col>
          <xdr:colOff>1104900</xdr:colOff>
          <xdr:row>12</xdr:row>
          <xdr:rowOff>561975</xdr:rowOff>
        </xdr:to>
        <xdr:sp macro="" textlink="">
          <xdr:nvSpPr>
            <xdr:cNvPr id="11462" name="Check Box 198" hidden="1">
              <a:extLst>
                <a:ext uri="{63B3BB69-23CF-44E3-9099-C40C66FF867C}">
                  <a14:compatExt spid="_x0000_s114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xdr:row>
          <xdr:rowOff>581025</xdr:rowOff>
        </xdr:from>
        <xdr:to>
          <xdr:col>6</xdr:col>
          <xdr:colOff>952500</xdr:colOff>
          <xdr:row>12</xdr:row>
          <xdr:rowOff>828675</xdr:rowOff>
        </xdr:to>
        <xdr:sp macro="" textlink="">
          <xdr:nvSpPr>
            <xdr:cNvPr id="11463" name="Check Box 199" hidden="1">
              <a:extLst>
                <a:ext uri="{63B3BB69-23CF-44E3-9099-C40C66FF867C}">
                  <a14:compatExt spid="_x0000_s114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12</xdr:row>
          <xdr:rowOff>333375</xdr:rowOff>
        </xdr:from>
        <xdr:to>
          <xdr:col>6</xdr:col>
          <xdr:colOff>1838325</xdr:colOff>
          <xdr:row>12</xdr:row>
          <xdr:rowOff>561975</xdr:rowOff>
        </xdr:to>
        <xdr:sp macro="" textlink="">
          <xdr:nvSpPr>
            <xdr:cNvPr id="11464" name="Check Box 200" hidden="1">
              <a:extLst>
                <a:ext uri="{63B3BB69-23CF-44E3-9099-C40C66FF867C}">
                  <a14:compatExt spid="_x0000_s114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2047875</xdr:colOff>
          <xdr:row>12</xdr:row>
          <xdr:rowOff>314325</xdr:rowOff>
        </xdr:from>
        <xdr:to>
          <xdr:col>6</xdr:col>
          <xdr:colOff>2733675</xdr:colOff>
          <xdr:row>12</xdr:row>
          <xdr:rowOff>561975</xdr:rowOff>
        </xdr:to>
        <xdr:sp macro="" textlink="">
          <xdr:nvSpPr>
            <xdr:cNvPr id="11465" name="Check Box 201" hidden="1">
              <a:extLst>
                <a:ext uri="{63B3BB69-23CF-44E3-9099-C40C66FF867C}">
                  <a14:compatExt spid="_x0000_s114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2514600</xdr:colOff>
          <xdr:row>12</xdr:row>
          <xdr:rowOff>314325</xdr:rowOff>
        </xdr:from>
        <xdr:to>
          <xdr:col>6</xdr:col>
          <xdr:colOff>3495675</xdr:colOff>
          <xdr:row>12</xdr:row>
          <xdr:rowOff>561975</xdr:rowOff>
        </xdr:to>
        <xdr:sp macro="" textlink="">
          <xdr:nvSpPr>
            <xdr:cNvPr id="11466" name="Check Box 202" hidden="1">
              <a:extLst>
                <a:ext uri="{63B3BB69-23CF-44E3-9099-C40C66FF867C}">
                  <a14:compatExt spid="_x0000_s114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3476625</xdr:colOff>
          <xdr:row>12</xdr:row>
          <xdr:rowOff>314325</xdr:rowOff>
        </xdr:from>
        <xdr:to>
          <xdr:col>6</xdr:col>
          <xdr:colOff>4295775</xdr:colOff>
          <xdr:row>12</xdr:row>
          <xdr:rowOff>561975</xdr:rowOff>
        </xdr:to>
        <xdr:sp macro="" textlink="">
          <xdr:nvSpPr>
            <xdr:cNvPr id="11467" name="Check Box 203" hidden="1">
              <a:extLst>
                <a:ext uri="{63B3BB69-23CF-44E3-9099-C40C66FF867C}">
                  <a14:compatExt spid="_x0000_s114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4191000</xdr:colOff>
          <xdr:row>12</xdr:row>
          <xdr:rowOff>314325</xdr:rowOff>
        </xdr:from>
        <xdr:to>
          <xdr:col>6</xdr:col>
          <xdr:colOff>4752975</xdr:colOff>
          <xdr:row>12</xdr:row>
          <xdr:rowOff>561975</xdr:rowOff>
        </xdr:to>
        <xdr:sp macro="" textlink="">
          <xdr:nvSpPr>
            <xdr:cNvPr id="11468" name="Check Box 204" hidden="1">
              <a:extLst>
                <a:ext uri="{63B3BB69-23CF-44E3-9099-C40C66FF867C}">
                  <a14:compatExt spid="_x0000_s114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12</xdr:row>
          <xdr:rowOff>600075</xdr:rowOff>
        </xdr:from>
        <xdr:to>
          <xdr:col>6</xdr:col>
          <xdr:colOff>1914525</xdr:colOff>
          <xdr:row>12</xdr:row>
          <xdr:rowOff>828675</xdr:rowOff>
        </xdr:to>
        <xdr:sp macro="" textlink="">
          <xdr:nvSpPr>
            <xdr:cNvPr id="11469" name="Check Box 205" hidden="1">
              <a:extLst>
                <a:ext uri="{63B3BB69-23CF-44E3-9099-C40C66FF867C}">
                  <a14:compatExt spid="_x0000_s114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1590675</xdr:colOff>
          <xdr:row>12</xdr:row>
          <xdr:rowOff>600075</xdr:rowOff>
        </xdr:from>
        <xdr:to>
          <xdr:col>6</xdr:col>
          <xdr:colOff>2486025</xdr:colOff>
          <xdr:row>12</xdr:row>
          <xdr:rowOff>828675</xdr:rowOff>
        </xdr:to>
        <xdr:sp macro="" textlink="">
          <xdr:nvSpPr>
            <xdr:cNvPr id="11470" name="Check Box 206" hidden="1">
              <a:extLst>
                <a:ext uri="{63B3BB69-23CF-44E3-9099-C40C66FF867C}">
                  <a14:compatExt spid="_x0000_s114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2476500</xdr:colOff>
          <xdr:row>12</xdr:row>
          <xdr:rowOff>581025</xdr:rowOff>
        </xdr:from>
        <xdr:to>
          <xdr:col>6</xdr:col>
          <xdr:colOff>2962275</xdr:colOff>
          <xdr:row>12</xdr:row>
          <xdr:rowOff>828675</xdr:rowOff>
        </xdr:to>
        <xdr:sp macro="" textlink="">
          <xdr:nvSpPr>
            <xdr:cNvPr id="11471" name="Check Box 207" hidden="1">
              <a:extLst>
                <a:ext uri="{63B3BB69-23CF-44E3-9099-C40C66FF867C}">
                  <a14:compatExt spid="_x0000_s114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3009900</xdr:colOff>
          <xdr:row>12</xdr:row>
          <xdr:rowOff>581025</xdr:rowOff>
        </xdr:from>
        <xdr:to>
          <xdr:col>6</xdr:col>
          <xdr:colOff>3771900</xdr:colOff>
          <xdr:row>12</xdr:row>
          <xdr:rowOff>828675</xdr:rowOff>
        </xdr:to>
        <xdr:sp macro="" textlink="">
          <xdr:nvSpPr>
            <xdr:cNvPr id="11472" name="Check Box 208" hidden="1">
              <a:extLst>
                <a:ext uri="{63B3BB69-23CF-44E3-9099-C40C66FF867C}">
                  <a14:compatExt spid="_x0000_s114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1438275</xdr:colOff>
          <xdr:row>12</xdr:row>
          <xdr:rowOff>76200</xdr:rowOff>
        </xdr:from>
        <xdr:to>
          <xdr:col>6</xdr:col>
          <xdr:colOff>2200275</xdr:colOff>
          <xdr:row>12</xdr:row>
          <xdr:rowOff>314325</xdr:rowOff>
        </xdr:to>
        <xdr:sp macro="" textlink="">
          <xdr:nvSpPr>
            <xdr:cNvPr id="11473" name="Check Box 209" hidden="1">
              <a:extLst>
                <a:ext uri="{63B3BB69-23CF-44E3-9099-C40C66FF867C}">
                  <a14:compatExt spid="_x0000_s114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xdr:oneCellAnchor>
    <xdr:from>
      <xdr:col>2</xdr:col>
      <xdr:colOff>140069</xdr:colOff>
      <xdr:row>9</xdr:row>
      <xdr:rowOff>742950</xdr:rowOff>
    </xdr:from>
    <xdr:ext cx="3307829" cy="275717"/>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2695010" y="5639921"/>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xdr:oneCellAnchor>
    <xdr:from>
      <xdr:col>5</xdr:col>
      <xdr:colOff>2009775</xdr:colOff>
      <xdr:row>9</xdr:row>
      <xdr:rowOff>742950</xdr:rowOff>
    </xdr:from>
    <xdr:ext cx="1848776" cy="275717"/>
    <xdr:sp macro="" textlink="">
      <xdr:nvSpPr>
        <xdr:cNvPr id="71" name="テキスト ボックス 70">
          <a:extLst>
            <a:ext uri="{FF2B5EF4-FFF2-40B4-BE49-F238E27FC236}">
              <a16:creationId xmlns="" xmlns:a16="http://schemas.microsoft.com/office/drawing/2014/main" id="{00000000-0008-0000-0000-000047000000}"/>
            </a:ext>
          </a:extLst>
        </xdr:cNvPr>
        <xdr:cNvSpPr txBox="1"/>
      </xdr:nvSpPr>
      <xdr:spPr>
        <a:xfrm>
          <a:off x="10182225" y="2990850"/>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oneCellAnchor>
    <xdr:from>
      <xdr:col>5</xdr:col>
      <xdr:colOff>1990725</xdr:colOff>
      <xdr:row>12</xdr:row>
      <xdr:rowOff>1038225</xdr:rowOff>
    </xdr:from>
    <xdr:ext cx="1848776" cy="275717"/>
    <xdr:sp macro="" textlink="">
      <xdr:nvSpPr>
        <xdr:cNvPr id="72" name="テキスト ボックス 71">
          <a:extLst>
            <a:ext uri="{FF2B5EF4-FFF2-40B4-BE49-F238E27FC236}">
              <a16:creationId xmlns="" xmlns:a16="http://schemas.microsoft.com/office/drawing/2014/main" id="{00000000-0008-0000-0000-000048000000}"/>
            </a:ext>
          </a:extLst>
        </xdr:cNvPr>
        <xdr:cNvSpPr txBox="1"/>
      </xdr:nvSpPr>
      <xdr:spPr>
        <a:xfrm>
          <a:off x="10163175" y="4829175"/>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twoCellAnchor>
    <xdr:from>
      <xdr:col>2</xdr:col>
      <xdr:colOff>82919</xdr:colOff>
      <xdr:row>9</xdr:row>
      <xdr:rowOff>971550</xdr:rowOff>
    </xdr:from>
    <xdr:to>
      <xdr:col>2</xdr:col>
      <xdr:colOff>1749794</xdr:colOff>
      <xdr:row>11</xdr:row>
      <xdr:rowOff>0</xdr:rowOff>
    </xdr:to>
    <xdr:sp macro="" textlink="">
      <xdr:nvSpPr>
        <xdr:cNvPr id="3" name="テキスト ボックス 2">
          <a:extLst>
            <a:ext uri="{FF2B5EF4-FFF2-40B4-BE49-F238E27FC236}">
              <a16:creationId xmlns="" xmlns:a16="http://schemas.microsoft.com/office/drawing/2014/main" id="{00000000-0008-0000-0000-000003000000}"/>
            </a:ext>
          </a:extLst>
        </xdr:cNvPr>
        <xdr:cNvSpPr txBox="1"/>
      </xdr:nvSpPr>
      <xdr:spPr>
        <a:xfrm>
          <a:off x="2873184" y="4882403"/>
          <a:ext cx="1666875" cy="2947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優先分類①</a:t>
          </a:r>
          <a:r>
            <a:rPr kumimoji="1" lang="en-US" altLang="ja-JP" sz="1100"/>
            <a:t>】</a:t>
          </a:r>
          <a:endParaRPr kumimoji="1" lang="ja-JP" altLang="en-US" sz="1100"/>
        </a:p>
      </xdr:txBody>
    </xdr:sp>
    <xdr:clientData/>
  </xdr:twoCellAnchor>
  <xdr:twoCellAnchor>
    <xdr:from>
      <xdr:col>2</xdr:col>
      <xdr:colOff>82919</xdr:colOff>
      <xdr:row>10</xdr:row>
      <xdr:rowOff>257175</xdr:rowOff>
    </xdr:from>
    <xdr:to>
      <xdr:col>2</xdr:col>
      <xdr:colOff>1749794</xdr:colOff>
      <xdr:row>12</xdr:row>
      <xdr:rowOff>0</xdr:rowOff>
    </xdr:to>
    <xdr:sp macro="" textlink="">
      <xdr:nvSpPr>
        <xdr:cNvPr id="74" name="テキスト ボックス 73">
          <a:extLst>
            <a:ext uri="{FF2B5EF4-FFF2-40B4-BE49-F238E27FC236}">
              <a16:creationId xmlns="" xmlns:a16="http://schemas.microsoft.com/office/drawing/2014/main" id="{00000000-0008-0000-0000-00004A000000}"/>
            </a:ext>
          </a:extLst>
        </xdr:cNvPr>
        <xdr:cNvSpPr txBox="1"/>
      </xdr:nvSpPr>
      <xdr:spPr>
        <a:xfrm>
          <a:off x="2873184" y="5154146"/>
          <a:ext cx="1666875" cy="303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優先分類②</a:t>
          </a:r>
          <a:r>
            <a:rPr kumimoji="1" lang="en-US" altLang="ja-JP" sz="1100"/>
            <a:t>】</a:t>
          </a:r>
          <a:endParaRPr kumimoji="1" lang="ja-JP" altLang="en-US" sz="1100"/>
        </a:p>
      </xdr:txBody>
    </xdr:sp>
    <xdr:clientData/>
  </xdr:twoCellAnchor>
  <xdr:twoCellAnchor>
    <xdr:from>
      <xdr:col>2</xdr:col>
      <xdr:colOff>114866</xdr:colOff>
      <xdr:row>13</xdr:row>
      <xdr:rowOff>0</xdr:rowOff>
    </xdr:from>
    <xdr:to>
      <xdr:col>2</xdr:col>
      <xdr:colOff>2610416</xdr:colOff>
      <xdr:row>14</xdr:row>
      <xdr:rowOff>9525</xdr:rowOff>
    </xdr:to>
    <xdr:sp macro="" textlink="">
      <xdr:nvSpPr>
        <xdr:cNvPr id="75" name="テキスト ボックス 74">
          <a:extLst>
            <a:ext uri="{FF2B5EF4-FFF2-40B4-BE49-F238E27FC236}">
              <a16:creationId xmlns="" xmlns:a16="http://schemas.microsoft.com/office/drawing/2014/main" id="{00000000-0008-0000-0000-00004B000000}"/>
            </a:ext>
          </a:extLst>
        </xdr:cNvPr>
        <xdr:cNvSpPr txBox="1"/>
      </xdr:nvSpPr>
      <xdr:spPr>
        <a:xfrm>
          <a:off x="2905131" y="6757147"/>
          <a:ext cx="2495550" cy="300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優先アクティビティ①</a:t>
          </a:r>
          <a:r>
            <a:rPr kumimoji="1" lang="en-US" altLang="ja-JP" sz="1100"/>
            <a:t>】</a:t>
          </a:r>
          <a:endParaRPr kumimoji="1" lang="ja-JP" altLang="en-US" sz="1100"/>
        </a:p>
      </xdr:txBody>
    </xdr:sp>
    <xdr:clientData/>
  </xdr:twoCellAnchor>
  <xdr:twoCellAnchor>
    <xdr:from>
      <xdr:col>2</xdr:col>
      <xdr:colOff>114866</xdr:colOff>
      <xdr:row>13</xdr:row>
      <xdr:rowOff>276225</xdr:rowOff>
    </xdr:from>
    <xdr:to>
      <xdr:col>2</xdr:col>
      <xdr:colOff>2610416</xdr:colOff>
      <xdr:row>15</xdr:row>
      <xdr:rowOff>0</xdr:rowOff>
    </xdr:to>
    <xdr:sp macro="" textlink="">
      <xdr:nvSpPr>
        <xdr:cNvPr id="77" name="テキスト ボックス 76">
          <a:extLst>
            <a:ext uri="{FF2B5EF4-FFF2-40B4-BE49-F238E27FC236}">
              <a16:creationId xmlns="" xmlns:a16="http://schemas.microsoft.com/office/drawing/2014/main" id="{00000000-0008-0000-0000-00004D000000}"/>
            </a:ext>
          </a:extLst>
        </xdr:cNvPr>
        <xdr:cNvSpPr txBox="1"/>
      </xdr:nvSpPr>
      <xdr:spPr>
        <a:xfrm>
          <a:off x="2905131" y="7033372"/>
          <a:ext cx="2495550" cy="306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優先アクティビティ②</a:t>
          </a:r>
          <a:r>
            <a:rPr kumimoji="1" lang="en-US" altLang="ja-JP" sz="1100"/>
            <a:t>】</a:t>
          </a:r>
          <a:endParaRPr kumimoji="1" lang="ja-JP" altLang="en-US" sz="1100"/>
        </a:p>
      </xdr:txBody>
    </xdr:sp>
    <xdr:clientData/>
  </xdr:twoCellAnchor>
  <xdr:oneCellAnchor>
    <xdr:from>
      <xdr:col>2</xdr:col>
      <xdr:colOff>143442</xdr:colOff>
      <xdr:row>12</xdr:row>
      <xdr:rowOff>1038225</xdr:rowOff>
    </xdr:from>
    <xdr:ext cx="3307829" cy="275717"/>
    <xdr:sp macro="" textlink="">
      <xdr:nvSpPr>
        <xdr:cNvPr id="78" name="テキスト ボックス 77">
          <a:extLst>
            <a:ext uri="{FF2B5EF4-FFF2-40B4-BE49-F238E27FC236}">
              <a16:creationId xmlns="" xmlns:a16="http://schemas.microsoft.com/office/drawing/2014/main" id="{00000000-0008-0000-0000-00004E000000}"/>
            </a:ext>
          </a:extLst>
        </xdr:cNvPr>
        <xdr:cNvSpPr txBox="1"/>
      </xdr:nvSpPr>
      <xdr:spPr>
        <a:xfrm>
          <a:off x="2933707" y="6495490"/>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mc:AlternateContent xmlns:mc="http://schemas.openxmlformats.org/markup-compatibility/2006">
    <mc:Choice xmlns:a14="http://schemas.microsoft.com/office/drawing/2010/main" Requires="a14">
      <xdr:twoCellAnchor editAs="oneCell">
        <xdr:from>
          <xdr:col>1</xdr:col>
          <xdr:colOff>2238375</xdr:colOff>
          <xdr:row>67</xdr:row>
          <xdr:rowOff>0</xdr:rowOff>
        </xdr:from>
        <xdr:to>
          <xdr:col>2</xdr:col>
          <xdr:colOff>295275</xdr:colOff>
          <xdr:row>68</xdr:row>
          <xdr:rowOff>38100</xdr:rowOff>
        </xdr:to>
        <xdr:sp macro="" textlink="">
          <xdr:nvSpPr>
            <xdr:cNvPr id="11512" name="Check Box 248" hidden="1">
              <a:extLst>
                <a:ext uri="{63B3BB69-23CF-44E3-9099-C40C66FF867C}">
                  <a14:compatExt spid="_x0000_s115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2238375</xdr:colOff>
          <xdr:row>67</xdr:row>
          <xdr:rowOff>190500</xdr:rowOff>
        </xdr:from>
        <xdr:to>
          <xdr:col>2</xdr:col>
          <xdr:colOff>257175</xdr:colOff>
          <xdr:row>69</xdr:row>
          <xdr:rowOff>9525</xdr:rowOff>
        </xdr:to>
        <xdr:sp macro="" textlink="">
          <xdr:nvSpPr>
            <xdr:cNvPr id="11513" name="Check Box 249" hidden="1">
              <a:extLst>
                <a:ext uri="{63B3BB69-23CF-44E3-9099-C40C66FF867C}">
                  <a14:compatExt spid="_x0000_s115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68</xdr:row>
          <xdr:rowOff>190500</xdr:rowOff>
        </xdr:from>
        <xdr:to>
          <xdr:col>2</xdr:col>
          <xdr:colOff>257175</xdr:colOff>
          <xdr:row>70</xdr:row>
          <xdr:rowOff>38100</xdr:rowOff>
        </xdr:to>
        <xdr:sp macro="" textlink="">
          <xdr:nvSpPr>
            <xdr:cNvPr id="11514" name="Check Box 250" hidden="1">
              <a:extLst>
                <a:ext uri="{63B3BB69-23CF-44E3-9099-C40C66FF867C}">
                  <a14:compatExt spid="_x0000_s115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69</xdr:row>
          <xdr:rowOff>200025</xdr:rowOff>
        </xdr:from>
        <xdr:to>
          <xdr:col>2</xdr:col>
          <xdr:colOff>257175</xdr:colOff>
          <xdr:row>71</xdr:row>
          <xdr:rowOff>38100</xdr:rowOff>
        </xdr:to>
        <xdr:sp macro="" textlink="">
          <xdr:nvSpPr>
            <xdr:cNvPr id="11515" name="Check Box 251" hidden="1">
              <a:extLst>
                <a:ext uri="{63B3BB69-23CF-44E3-9099-C40C66FF867C}">
                  <a14:compatExt spid="_x0000_s115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70</xdr:row>
          <xdr:rowOff>190500</xdr:rowOff>
        </xdr:from>
        <xdr:to>
          <xdr:col>2</xdr:col>
          <xdr:colOff>257175</xdr:colOff>
          <xdr:row>72</xdr:row>
          <xdr:rowOff>38100</xdr:rowOff>
        </xdr:to>
        <xdr:sp macro="" textlink="">
          <xdr:nvSpPr>
            <xdr:cNvPr id="11516" name="Check Box 252" hidden="1">
              <a:extLst>
                <a:ext uri="{63B3BB69-23CF-44E3-9099-C40C66FF867C}">
                  <a14:compatExt spid="_x0000_s115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71</xdr:row>
          <xdr:rowOff>190500</xdr:rowOff>
        </xdr:from>
        <xdr:to>
          <xdr:col>2</xdr:col>
          <xdr:colOff>257175</xdr:colOff>
          <xdr:row>73</xdr:row>
          <xdr:rowOff>38100</xdr:rowOff>
        </xdr:to>
        <xdr:sp macro="" textlink="">
          <xdr:nvSpPr>
            <xdr:cNvPr id="11517" name="Check Box 253" hidden="1">
              <a:extLst>
                <a:ext uri="{63B3BB69-23CF-44E3-9099-C40C66FF867C}">
                  <a14:compatExt spid="_x0000_s115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190500</xdr:rowOff>
        </xdr:from>
        <xdr:to>
          <xdr:col>2</xdr:col>
          <xdr:colOff>257175</xdr:colOff>
          <xdr:row>74</xdr:row>
          <xdr:rowOff>38100</xdr:rowOff>
        </xdr:to>
        <xdr:sp macro="" textlink="">
          <xdr:nvSpPr>
            <xdr:cNvPr id="11518" name="Check Box 254" hidden="1">
              <a:extLst>
                <a:ext uri="{63B3BB69-23CF-44E3-9099-C40C66FF867C}">
                  <a14:compatExt spid="_x0000_s115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5</xdr:col>
      <xdr:colOff>1981200</xdr:colOff>
      <xdr:row>12</xdr:row>
      <xdr:rowOff>1038225</xdr:rowOff>
    </xdr:from>
    <xdr:ext cx="3307829" cy="275717"/>
    <xdr:sp macro="" textlink="">
      <xdr:nvSpPr>
        <xdr:cNvPr id="84" name="テキスト ボックス 83">
          <a:extLst>
            <a:ext uri="{FF2B5EF4-FFF2-40B4-BE49-F238E27FC236}">
              <a16:creationId xmlns="" xmlns:a16="http://schemas.microsoft.com/office/drawing/2014/main" id="{00000000-0008-0000-0000-000054000000}"/>
            </a:ext>
          </a:extLst>
        </xdr:cNvPr>
        <xdr:cNvSpPr txBox="1"/>
      </xdr:nvSpPr>
      <xdr:spPr>
        <a:xfrm>
          <a:off x="2294164" y="4848225"/>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xdr:oneCellAnchor>
    <xdr:from>
      <xdr:col>2</xdr:col>
      <xdr:colOff>140069</xdr:colOff>
      <xdr:row>9</xdr:row>
      <xdr:rowOff>742950</xdr:rowOff>
    </xdr:from>
    <xdr:ext cx="3307829" cy="275717"/>
    <xdr:sp macro="" textlink="">
      <xdr:nvSpPr>
        <xdr:cNvPr id="83" name="テキスト ボックス 82">
          <a:extLst>
            <a:ext uri="{FF2B5EF4-FFF2-40B4-BE49-F238E27FC236}">
              <a16:creationId xmlns="" xmlns:a16="http://schemas.microsoft.com/office/drawing/2014/main" id="{00000000-0008-0000-0000-000002000000}"/>
            </a:ext>
          </a:extLst>
        </xdr:cNvPr>
        <xdr:cNvSpPr txBox="1"/>
      </xdr:nvSpPr>
      <xdr:spPr>
        <a:xfrm>
          <a:off x="2692769" y="5619750"/>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1173560</xdr:colOff>
      <xdr:row>36</xdr:row>
      <xdr:rowOff>652363</xdr:rowOff>
    </xdr:from>
    <xdr:to>
      <xdr:col>8</xdr:col>
      <xdr:colOff>318857</xdr:colOff>
      <xdr:row>41</xdr:row>
      <xdr:rowOff>144795</xdr:rowOff>
    </xdr:to>
    <xdr:pic>
      <xdr:nvPicPr>
        <xdr:cNvPr id="6" name="図 5"/>
        <xdr:cNvPicPr>
          <a:picLocks noChangeAspect="1"/>
        </xdr:cNvPicPr>
      </xdr:nvPicPr>
      <xdr:blipFill>
        <a:blip xmlns:r="http://schemas.openxmlformats.org/officeDocument/2006/relationships" r:embed="rId1"/>
        <a:stretch>
          <a:fillRect/>
        </a:stretch>
      </xdr:blipFill>
      <xdr:spPr>
        <a:xfrm>
          <a:off x="11131515" y="19321363"/>
          <a:ext cx="3249706" cy="2194068"/>
        </a:xfrm>
        <a:prstGeom prst="rect">
          <a:avLst/>
        </a:prstGeom>
      </xdr:spPr>
    </xdr:pic>
    <xdr:clientData/>
  </xdr:twoCellAnchor>
  <xdr:twoCellAnchor editAs="oneCell">
    <xdr:from>
      <xdr:col>6</xdr:col>
      <xdr:colOff>1024128</xdr:colOff>
      <xdr:row>33</xdr:row>
      <xdr:rowOff>35291</xdr:rowOff>
    </xdr:from>
    <xdr:to>
      <xdr:col>8</xdr:col>
      <xdr:colOff>216650</xdr:colOff>
      <xdr:row>36</xdr:row>
      <xdr:rowOff>577898</xdr:rowOff>
    </xdr:to>
    <xdr:pic>
      <xdr:nvPicPr>
        <xdr:cNvPr id="3" name="図 2"/>
        <xdr:cNvPicPr>
          <a:picLocks noChangeAspect="1"/>
        </xdr:cNvPicPr>
      </xdr:nvPicPr>
      <xdr:blipFill>
        <a:blip xmlns:r="http://schemas.openxmlformats.org/officeDocument/2006/relationships" r:embed="rId2"/>
        <a:stretch>
          <a:fillRect/>
        </a:stretch>
      </xdr:blipFill>
      <xdr:spPr>
        <a:xfrm>
          <a:off x="10970949" y="13696862"/>
          <a:ext cx="3288272" cy="2515643"/>
        </a:xfrm>
        <a:prstGeom prst="rect">
          <a:avLst/>
        </a:prstGeom>
        <a:ln>
          <a:solidFill>
            <a:schemeClr val="tx1">
              <a:lumMod val="50000"/>
              <a:lumOff val="50000"/>
            </a:schemeClr>
          </a:solidFill>
        </a:ln>
      </xdr:spPr>
    </xdr:pic>
    <xdr:clientData/>
  </xdr:twoCellAnchor>
  <xdr:twoCellAnchor>
    <xdr:from>
      <xdr:col>7</xdr:col>
      <xdr:colOff>1593564</xdr:colOff>
      <xdr:row>36</xdr:row>
      <xdr:rowOff>294474</xdr:rowOff>
    </xdr:from>
    <xdr:to>
      <xdr:col>7</xdr:col>
      <xdr:colOff>2041799</xdr:colOff>
      <xdr:row>36</xdr:row>
      <xdr:rowOff>672272</xdr:rowOff>
    </xdr:to>
    <xdr:sp macro="" textlink="">
      <xdr:nvSpPr>
        <xdr:cNvPr id="4" name="楕円 3"/>
        <xdr:cNvSpPr/>
      </xdr:nvSpPr>
      <xdr:spPr>
        <a:xfrm>
          <a:off x="13525791" y="18963474"/>
          <a:ext cx="448235" cy="37779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1703222</xdr:colOff>
      <xdr:row>36</xdr:row>
      <xdr:rowOff>799977</xdr:rowOff>
    </xdr:from>
    <xdr:to>
      <xdr:col>7</xdr:col>
      <xdr:colOff>1983369</xdr:colOff>
      <xdr:row>36</xdr:row>
      <xdr:rowOff>1057712</xdr:rowOff>
    </xdr:to>
    <xdr:sp macro="" textlink="">
      <xdr:nvSpPr>
        <xdr:cNvPr id="5" name="下矢印 4"/>
        <xdr:cNvSpPr/>
      </xdr:nvSpPr>
      <xdr:spPr>
        <a:xfrm>
          <a:off x="13635449" y="19468977"/>
          <a:ext cx="280147" cy="257735"/>
        </a:xfrm>
        <a:prstGeom prst="downArrow">
          <a:avLst/>
        </a:prstGeom>
        <a:solidFill>
          <a:srgbClr val="FF0000">
            <a:alpha val="55000"/>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1471636</xdr:colOff>
      <xdr:row>37</xdr:row>
      <xdr:rowOff>18534</xdr:rowOff>
    </xdr:from>
    <xdr:to>
      <xdr:col>7</xdr:col>
      <xdr:colOff>1922316</xdr:colOff>
      <xdr:row>38</xdr:row>
      <xdr:rowOff>157217</xdr:rowOff>
    </xdr:to>
    <xdr:sp macro="" textlink="">
      <xdr:nvSpPr>
        <xdr:cNvPr id="7" name="楕円 6"/>
        <xdr:cNvSpPr/>
      </xdr:nvSpPr>
      <xdr:spPr>
        <a:xfrm>
          <a:off x="11429591" y="20419352"/>
          <a:ext cx="2424952" cy="38113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344561</xdr:colOff>
      <xdr:row>33</xdr:row>
      <xdr:rowOff>40444</xdr:rowOff>
    </xdr:from>
    <xdr:to>
      <xdr:col>14</xdr:col>
      <xdr:colOff>86592</xdr:colOff>
      <xdr:row>33</xdr:row>
      <xdr:rowOff>398318</xdr:rowOff>
    </xdr:to>
    <xdr:sp macro="" textlink="">
      <xdr:nvSpPr>
        <xdr:cNvPr id="9" name="テキスト ボックス 8"/>
        <xdr:cNvSpPr txBox="1"/>
      </xdr:nvSpPr>
      <xdr:spPr>
        <a:xfrm>
          <a:off x="14406925" y="14189399"/>
          <a:ext cx="3794485" cy="357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①</a:t>
          </a:r>
          <a:r>
            <a:rPr kumimoji="1" lang="en-US" altLang="ja-JP" sz="1400" b="1"/>
            <a:t>YOUTUBE</a:t>
          </a:r>
          <a:r>
            <a:rPr kumimoji="1" lang="ja-JP" altLang="en-US" sz="1400" b="1"/>
            <a:t>を開く</a:t>
          </a:r>
          <a:r>
            <a:rPr kumimoji="1" lang="en-US" altLang="ja-JP" sz="1400" b="1"/>
            <a:t>(</a:t>
          </a:r>
          <a:r>
            <a:rPr kumimoji="1" lang="ja-JP" altLang="en-US" sz="1400" b="1"/>
            <a:t>下枠の</a:t>
          </a:r>
          <a:r>
            <a:rPr kumimoji="1" lang="en-US" altLang="ja-JP" sz="1400" b="1"/>
            <a:t>URL</a:t>
          </a:r>
          <a:r>
            <a:rPr kumimoji="1" lang="ja-JP" altLang="en-US" sz="1400" b="1"/>
            <a:t>で開く</a:t>
          </a:r>
          <a:r>
            <a:rPr kumimoji="1" lang="en-US" altLang="ja-JP" sz="1400" b="1"/>
            <a:t>)</a:t>
          </a:r>
        </a:p>
        <a:p>
          <a:pPr algn="ctr"/>
          <a:endParaRPr kumimoji="1" lang="ja-JP" altLang="en-US" sz="1400" b="1"/>
        </a:p>
      </xdr:txBody>
    </xdr:sp>
    <xdr:clientData/>
  </xdr:twoCellAnchor>
  <xdr:twoCellAnchor>
    <xdr:from>
      <xdr:col>8</xdr:col>
      <xdr:colOff>500989</xdr:colOff>
      <xdr:row>36</xdr:row>
      <xdr:rowOff>568681</xdr:rowOff>
    </xdr:from>
    <xdr:to>
      <xdr:col>13</xdr:col>
      <xdr:colOff>148441</xdr:colOff>
      <xdr:row>36</xdr:row>
      <xdr:rowOff>987136</xdr:rowOff>
    </xdr:to>
    <xdr:sp macro="" textlink="">
      <xdr:nvSpPr>
        <xdr:cNvPr id="10" name="テキスト ボックス 9"/>
        <xdr:cNvSpPr txBox="1"/>
      </xdr:nvSpPr>
      <xdr:spPr>
        <a:xfrm>
          <a:off x="14563353" y="19237681"/>
          <a:ext cx="3024497" cy="4184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②共有を選択、リンクをコピー</a:t>
          </a:r>
        </a:p>
      </xdr:txBody>
    </xdr:sp>
    <xdr:clientData/>
  </xdr:twoCellAnchor>
  <xdr:twoCellAnchor>
    <xdr:from>
      <xdr:col>4</xdr:col>
      <xdr:colOff>433907</xdr:colOff>
      <xdr:row>33</xdr:row>
      <xdr:rowOff>48396</xdr:rowOff>
    </xdr:from>
    <xdr:to>
      <xdr:col>6</xdr:col>
      <xdr:colOff>771365</xdr:colOff>
      <xdr:row>33</xdr:row>
      <xdr:rowOff>443965</xdr:rowOff>
    </xdr:to>
    <xdr:sp macro="" textlink="">
      <xdr:nvSpPr>
        <xdr:cNvPr id="11" name="テキスト ボックス 10"/>
        <xdr:cNvSpPr txBox="1"/>
      </xdr:nvSpPr>
      <xdr:spPr>
        <a:xfrm>
          <a:off x="7447771" y="14197351"/>
          <a:ext cx="3281549" cy="3955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③共有リンクを貼り付け</a:t>
          </a:r>
        </a:p>
      </xdr:txBody>
    </xdr:sp>
    <xdr:clientData/>
  </xdr:twoCellAnchor>
  <xdr:twoCellAnchor>
    <xdr:from>
      <xdr:col>5</xdr:col>
      <xdr:colOff>1662545</xdr:colOff>
      <xdr:row>35</xdr:row>
      <xdr:rowOff>848591</xdr:rowOff>
    </xdr:from>
    <xdr:to>
      <xdr:col>6</xdr:col>
      <xdr:colOff>1437409</xdr:colOff>
      <xdr:row>37</xdr:row>
      <xdr:rowOff>173182</xdr:rowOff>
    </xdr:to>
    <xdr:cxnSp macro="">
      <xdr:nvCxnSpPr>
        <xdr:cNvPr id="13" name="直線矢印コネクタ 12"/>
        <xdr:cNvCxnSpPr/>
      </xdr:nvCxnSpPr>
      <xdr:spPr>
        <a:xfrm flipH="1" flipV="1">
          <a:off x="9750136" y="18461182"/>
          <a:ext cx="1645228" cy="2112818"/>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282466</xdr:colOff>
      <xdr:row>34</xdr:row>
      <xdr:rowOff>43303</xdr:rowOff>
    </xdr:from>
    <xdr:to>
      <xdr:col>8</xdr:col>
      <xdr:colOff>618892</xdr:colOff>
      <xdr:row>34</xdr:row>
      <xdr:rowOff>383885</xdr:rowOff>
    </xdr:to>
    <xdr:pic>
      <xdr:nvPicPr>
        <xdr:cNvPr id="12" name="図 11" descr="ソース画像を表示"/>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333483" y="14087751"/>
          <a:ext cx="336426" cy="340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84115</xdr:colOff>
      <xdr:row>45</xdr:row>
      <xdr:rowOff>180968</xdr:rowOff>
    </xdr:from>
    <xdr:to>
      <xdr:col>16</xdr:col>
      <xdr:colOff>52529</xdr:colOff>
      <xdr:row>65</xdr:row>
      <xdr:rowOff>317160</xdr:rowOff>
    </xdr:to>
    <xdr:pic>
      <xdr:nvPicPr>
        <xdr:cNvPr id="2" name="図 1"/>
        <xdr:cNvPicPr>
          <a:picLocks noChangeAspect="1"/>
        </xdr:cNvPicPr>
      </xdr:nvPicPr>
      <xdr:blipFill>
        <a:blip xmlns:r="http://schemas.openxmlformats.org/officeDocument/2006/relationships" r:embed="rId4"/>
        <a:stretch>
          <a:fillRect/>
        </a:stretch>
      </xdr:blipFill>
      <xdr:spPr>
        <a:xfrm>
          <a:off x="10856024" y="20789604"/>
          <a:ext cx="9476096" cy="7877419"/>
        </a:xfrm>
        <a:prstGeom prst="rect">
          <a:avLst/>
        </a:prstGeom>
      </xdr:spPr>
    </xdr:pic>
    <xdr:clientData/>
  </xdr:twoCellAnchor>
  <xdr:twoCellAnchor editAs="oneCell">
    <xdr:from>
      <xdr:col>6</xdr:col>
      <xdr:colOff>17317</xdr:colOff>
      <xdr:row>83</xdr:row>
      <xdr:rowOff>34637</xdr:rowOff>
    </xdr:from>
    <xdr:to>
      <xdr:col>15</xdr:col>
      <xdr:colOff>642503</xdr:colOff>
      <xdr:row>113</xdr:row>
      <xdr:rowOff>36801</xdr:rowOff>
    </xdr:to>
    <xdr:pic>
      <xdr:nvPicPr>
        <xdr:cNvPr id="14" name="図 13"/>
        <xdr:cNvPicPr>
          <a:picLocks noChangeAspect="1"/>
        </xdr:cNvPicPr>
      </xdr:nvPicPr>
      <xdr:blipFill>
        <a:blip xmlns:r="http://schemas.openxmlformats.org/officeDocument/2006/relationships" r:embed="rId5"/>
        <a:stretch>
          <a:fillRect/>
        </a:stretch>
      </xdr:blipFill>
      <xdr:spPr>
        <a:xfrm>
          <a:off x="10338953" y="33441410"/>
          <a:ext cx="9457459" cy="8799801"/>
        </a:xfrm>
        <a:prstGeom prst="rect">
          <a:avLst/>
        </a:prstGeom>
      </xdr:spPr>
    </xdr:pic>
    <xdr:clientData/>
  </xdr:twoCellAnchor>
  <xdr:twoCellAnchor>
    <xdr:from>
      <xdr:col>6</xdr:col>
      <xdr:colOff>34637</xdr:colOff>
      <xdr:row>45</xdr:row>
      <xdr:rowOff>190501</xdr:rowOff>
    </xdr:from>
    <xdr:to>
      <xdr:col>16</xdr:col>
      <xdr:colOff>51954</xdr:colOff>
      <xdr:row>49</xdr:row>
      <xdr:rowOff>381001</xdr:rowOff>
    </xdr:to>
    <xdr:sp macro="" textlink="">
      <xdr:nvSpPr>
        <xdr:cNvPr id="15" name="正方形/長方形 14"/>
        <xdr:cNvSpPr/>
      </xdr:nvSpPr>
      <xdr:spPr>
        <a:xfrm>
          <a:off x="10806546" y="20799137"/>
          <a:ext cx="9524999" cy="1853046"/>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17318</xdr:colOff>
      <xdr:row>47</xdr:row>
      <xdr:rowOff>303063</xdr:rowOff>
    </xdr:from>
    <xdr:to>
      <xdr:col>6</xdr:col>
      <xdr:colOff>34637</xdr:colOff>
      <xdr:row>49</xdr:row>
      <xdr:rowOff>25105</xdr:rowOff>
    </xdr:to>
    <xdr:cxnSp macro="">
      <xdr:nvCxnSpPr>
        <xdr:cNvPr id="17" name="直線コネクタ 16"/>
        <xdr:cNvCxnSpPr/>
      </xdr:nvCxnSpPr>
      <xdr:spPr>
        <a:xfrm flipH="1">
          <a:off x="7845136" y="21742972"/>
          <a:ext cx="2961410" cy="553315"/>
        </a:xfrm>
        <a:prstGeom prst="line">
          <a:avLst/>
        </a:prstGeom>
        <a:ln>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13856</xdr:colOff>
      <xdr:row>50</xdr:row>
      <xdr:rowOff>13848</xdr:rowOff>
    </xdr:from>
    <xdr:to>
      <xdr:col>8</xdr:col>
      <xdr:colOff>519546</xdr:colOff>
      <xdr:row>56</xdr:row>
      <xdr:rowOff>163650</xdr:rowOff>
    </xdr:to>
    <xdr:sp macro="" textlink="">
      <xdr:nvSpPr>
        <xdr:cNvPr id="18" name="正方形/長方形 17"/>
        <xdr:cNvSpPr/>
      </xdr:nvSpPr>
      <xdr:spPr>
        <a:xfrm>
          <a:off x="10785765" y="22700666"/>
          <a:ext cx="4610099" cy="2297257"/>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4170218</xdr:colOff>
      <xdr:row>55</xdr:row>
      <xdr:rowOff>368872</xdr:rowOff>
    </xdr:from>
    <xdr:to>
      <xdr:col>6</xdr:col>
      <xdr:colOff>13855</xdr:colOff>
      <xdr:row>57</xdr:row>
      <xdr:rowOff>83121</xdr:rowOff>
    </xdr:to>
    <xdr:cxnSp macro="">
      <xdr:nvCxnSpPr>
        <xdr:cNvPr id="19" name="直線コネクタ 18"/>
        <xdr:cNvCxnSpPr/>
      </xdr:nvCxnSpPr>
      <xdr:spPr>
        <a:xfrm flipH="1">
          <a:off x="7824354" y="24787508"/>
          <a:ext cx="2961410" cy="545522"/>
        </a:xfrm>
        <a:prstGeom prst="line">
          <a:avLst/>
        </a:prstGeom>
        <a:ln>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27710</xdr:colOff>
      <xdr:row>85</xdr:row>
      <xdr:rowOff>339430</xdr:rowOff>
    </xdr:from>
    <xdr:to>
      <xdr:col>15</xdr:col>
      <xdr:colOff>675408</xdr:colOff>
      <xdr:row>91</xdr:row>
      <xdr:rowOff>32471</xdr:rowOff>
    </xdr:to>
    <xdr:sp macro="" textlink="">
      <xdr:nvSpPr>
        <xdr:cNvPr id="20" name="正方形/長方形 19"/>
        <xdr:cNvSpPr/>
      </xdr:nvSpPr>
      <xdr:spPr>
        <a:xfrm>
          <a:off x="10349346" y="34473566"/>
          <a:ext cx="9479971" cy="1390223"/>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17320</xdr:colOff>
      <xdr:row>54</xdr:row>
      <xdr:rowOff>190500</xdr:rowOff>
    </xdr:from>
    <xdr:to>
      <xdr:col>8</xdr:col>
      <xdr:colOff>588819</xdr:colOff>
      <xdr:row>65</xdr:row>
      <xdr:rowOff>155864</xdr:rowOff>
    </xdr:to>
    <xdr:cxnSp macro="">
      <xdr:nvCxnSpPr>
        <xdr:cNvPr id="21" name="直線コネクタ 20"/>
        <xdr:cNvCxnSpPr/>
      </xdr:nvCxnSpPr>
      <xdr:spPr>
        <a:xfrm flipH="1">
          <a:off x="7394865" y="25388455"/>
          <a:ext cx="7619999" cy="4242954"/>
        </a:xfrm>
        <a:prstGeom prst="line">
          <a:avLst/>
        </a:prstGeom>
        <a:ln>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564574</xdr:colOff>
      <xdr:row>50</xdr:row>
      <xdr:rowOff>16873</xdr:rowOff>
    </xdr:from>
    <xdr:to>
      <xdr:col>16</xdr:col>
      <xdr:colOff>69273</xdr:colOff>
      <xdr:row>56</xdr:row>
      <xdr:rowOff>170139</xdr:rowOff>
    </xdr:to>
    <xdr:sp macro="" textlink="">
      <xdr:nvSpPr>
        <xdr:cNvPr id="28" name="正方形/長方形 27"/>
        <xdr:cNvSpPr/>
      </xdr:nvSpPr>
      <xdr:spPr>
        <a:xfrm>
          <a:off x="14990619" y="23829373"/>
          <a:ext cx="4907972" cy="2369993"/>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34637</xdr:colOff>
      <xdr:row>88</xdr:row>
      <xdr:rowOff>133996</xdr:rowOff>
    </xdr:from>
    <xdr:to>
      <xdr:col>6</xdr:col>
      <xdr:colOff>27710</xdr:colOff>
      <xdr:row>92</xdr:row>
      <xdr:rowOff>103909</xdr:rowOff>
    </xdr:to>
    <xdr:cxnSp macro="">
      <xdr:nvCxnSpPr>
        <xdr:cNvPr id="29" name="直線コネクタ 28"/>
        <xdr:cNvCxnSpPr>
          <a:stCxn id="20" idx="1"/>
        </xdr:cNvCxnSpPr>
      </xdr:nvCxnSpPr>
      <xdr:spPr>
        <a:xfrm flipH="1">
          <a:off x="7412182" y="35168678"/>
          <a:ext cx="2937164" cy="1182186"/>
        </a:xfrm>
        <a:prstGeom prst="line">
          <a:avLst/>
        </a:prstGeom>
        <a:ln>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17752</xdr:colOff>
      <xdr:row>100</xdr:row>
      <xdr:rowOff>197426</xdr:rowOff>
    </xdr:from>
    <xdr:to>
      <xdr:col>15</xdr:col>
      <xdr:colOff>665450</xdr:colOff>
      <xdr:row>102</xdr:row>
      <xdr:rowOff>12995</xdr:rowOff>
    </xdr:to>
    <xdr:sp macro="" textlink="">
      <xdr:nvSpPr>
        <xdr:cNvPr id="31" name="正方形/長方形 30"/>
        <xdr:cNvSpPr/>
      </xdr:nvSpPr>
      <xdr:spPr>
        <a:xfrm>
          <a:off x="10339388" y="39249926"/>
          <a:ext cx="9479971" cy="300478"/>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17319</xdr:colOff>
      <xdr:row>95</xdr:row>
      <xdr:rowOff>242454</xdr:rowOff>
    </xdr:from>
    <xdr:to>
      <xdr:col>6</xdr:col>
      <xdr:colOff>17752</xdr:colOff>
      <xdr:row>101</xdr:row>
      <xdr:rowOff>105210</xdr:rowOff>
    </xdr:to>
    <xdr:cxnSp macro="">
      <xdr:nvCxnSpPr>
        <xdr:cNvPr id="32" name="直線コネクタ 31"/>
        <xdr:cNvCxnSpPr>
          <a:stCxn id="31" idx="1"/>
        </xdr:cNvCxnSpPr>
      </xdr:nvCxnSpPr>
      <xdr:spPr>
        <a:xfrm flipH="1" flipV="1">
          <a:off x="7394864" y="37736318"/>
          <a:ext cx="2944524" cy="1663847"/>
        </a:xfrm>
        <a:prstGeom prst="line">
          <a:avLst/>
        </a:prstGeom>
        <a:ln>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432524</xdr:colOff>
      <xdr:row>56</xdr:row>
      <xdr:rowOff>404371</xdr:rowOff>
    </xdr:from>
    <xdr:to>
      <xdr:col>16</xdr:col>
      <xdr:colOff>47626</xdr:colOff>
      <xdr:row>57</xdr:row>
      <xdr:rowOff>285750</xdr:rowOff>
    </xdr:to>
    <xdr:sp macro="" textlink="">
      <xdr:nvSpPr>
        <xdr:cNvPr id="34" name="正方形/長方形 33"/>
        <xdr:cNvSpPr/>
      </xdr:nvSpPr>
      <xdr:spPr>
        <a:xfrm>
          <a:off x="18672899" y="25478934"/>
          <a:ext cx="1615352" cy="286191"/>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523878</xdr:colOff>
      <xdr:row>57</xdr:row>
      <xdr:rowOff>309562</xdr:rowOff>
    </xdr:from>
    <xdr:to>
      <xdr:col>13</xdr:col>
      <xdr:colOff>554182</xdr:colOff>
      <xdr:row>82</xdr:row>
      <xdr:rowOff>207818</xdr:rowOff>
    </xdr:to>
    <xdr:cxnSp macro="">
      <xdr:nvCxnSpPr>
        <xdr:cNvPr id="37" name="直線矢印コネクタ 36"/>
        <xdr:cNvCxnSpPr/>
      </xdr:nvCxnSpPr>
      <xdr:spPr>
        <a:xfrm>
          <a:off x="18326969" y="26754426"/>
          <a:ext cx="30304" cy="6617710"/>
        </a:xfrm>
        <a:prstGeom prst="straightConnector1">
          <a:avLst/>
        </a:prstGeom>
        <a:ln>
          <a:solidFill>
            <a:srgbClr val="FF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34636</xdr:colOff>
      <xdr:row>59</xdr:row>
      <xdr:rowOff>69273</xdr:rowOff>
    </xdr:from>
    <xdr:to>
      <xdr:col>9</xdr:col>
      <xdr:colOff>502227</xdr:colOff>
      <xdr:row>59</xdr:row>
      <xdr:rowOff>363682</xdr:rowOff>
    </xdr:to>
    <xdr:sp macro="" textlink="">
      <xdr:nvSpPr>
        <xdr:cNvPr id="39" name="正方形/長方形 38"/>
        <xdr:cNvSpPr/>
      </xdr:nvSpPr>
      <xdr:spPr>
        <a:xfrm>
          <a:off x="12330545" y="27345409"/>
          <a:ext cx="3273137" cy="294409"/>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17319</xdr:colOff>
      <xdr:row>59</xdr:row>
      <xdr:rowOff>216478</xdr:rowOff>
    </xdr:from>
    <xdr:to>
      <xdr:col>7</xdr:col>
      <xdr:colOff>34636</xdr:colOff>
      <xdr:row>71</xdr:row>
      <xdr:rowOff>86591</xdr:rowOff>
    </xdr:to>
    <xdr:cxnSp macro="">
      <xdr:nvCxnSpPr>
        <xdr:cNvPr id="40" name="直線コネクタ 39"/>
        <xdr:cNvCxnSpPr>
          <a:stCxn id="39" idx="1"/>
        </xdr:cNvCxnSpPr>
      </xdr:nvCxnSpPr>
      <xdr:spPr>
        <a:xfrm flipH="1">
          <a:off x="7394864" y="27492614"/>
          <a:ext cx="4935681" cy="4043795"/>
        </a:xfrm>
        <a:prstGeom prst="line">
          <a:avLst/>
        </a:prstGeom>
        <a:ln>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475386</xdr:colOff>
      <xdr:row>64</xdr:row>
      <xdr:rowOff>146332</xdr:rowOff>
    </xdr:from>
    <xdr:to>
      <xdr:col>6</xdr:col>
      <xdr:colOff>1595437</xdr:colOff>
      <xdr:row>65</xdr:row>
      <xdr:rowOff>103910</xdr:rowOff>
    </xdr:to>
    <xdr:sp macro="" textlink="">
      <xdr:nvSpPr>
        <xdr:cNvPr id="43" name="正方形/長方形 42"/>
        <xdr:cNvSpPr/>
      </xdr:nvSpPr>
      <xdr:spPr>
        <a:xfrm>
          <a:off x="10797022" y="29292832"/>
          <a:ext cx="1120051" cy="286623"/>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17319</xdr:colOff>
      <xdr:row>65</xdr:row>
      <xdr:rowOff>103910</xdr:rowOff>
    </xdr:from>
    <xdr:to>
      <xdr:col>6</xdr:col>
      <xdr:colOff>1035412</xdr:colOff>
      <xdr:row>84</xdr:row>
      <xdr:rowOff>242455</xdr:rowOff>
    </xdr:to>
    <xdr:cxnSp macro="">
      <xdr:nvCxnSpPr>
        <xdr:cNvPr id="45" name="直線コネクタ 44"/>
        <xdr:cNvCxnSpPr>
          <a:stCxn id="43" idx="2"/>
        </xdr:cNvCxnSpPr>
      </xdr:nvCxnSpPr>
      <xdr:spPr>
        <a:xfrm flipH="1">
          <a:off x="7394864" y="29579455"/>
          <a:ext cx="3962184" cy="4312227"/>
        </a:xfrm>
        <a:prstGeom prst="line">
          <a:avLst/>
        </a:prstGeom>
        <a:ln>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119063</xdr:colOff>
      <xdr:row>32</xdr:row>
      <xdr:rowOff>166687</xdr:rowOff>
    </xdr:from>
    <xdr:to>
      <xdr:col>15</xdr:col>
      <xdr:colOff>23813</xdr:colOff>
      <xdr:row>42</xdr:row>
      <xdr:rowOff>-1</xdr:rowOff>
    </xdr:to>
    <xdr:sp macro="" textlink="">
      <xdr:nvSpPr>
        <xdr:cNvPr id="54" name="正方形/長方形 53"/>
        <xdr:cNvSpPr/>
      </xdr:nvSpPr>
      <xdr:spPr>
        <a:xfrm>
          <a:off x="7977188" y="15454312"/>
          <a:ext cx="11620500" cy="50006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4156363</xdr:colOff>
      <xdr:row>35</xdr:row>
      <xdr:rowOff>935182</xdr:rowOff>
    </xdr:from>
    <xdr:to>
      <xdr:col>5</xdr:col>
      <xdr:colOff>207819</xdr:colOff>
      <xdr:row>36</xdr:row>
      <xdr:rowOff>900546</xdr:rowOff>
    </xdr:to>
    <xdr:cxnSp macro="">
      <xdr:nvCxnSpPr>
        <xdr:cNvPr id="33" name="直線矢印コネクタ 32"/>
        <xdr:cNvCxnSpPr/>
      </xdr:nvCxnSpPr>
      <xdr:spPr>
        <a:xfrm flipH="1">
          <a:off x="7810499" y="17491364"/>
          <a:ext cx="1298865" cy="1021773"/>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1\a_&#37096;&#32626;_081_&#24195;&#22577;&#37096;\&#20849;&#26377;\CLUB&#12501;&#12457;&#12523;&#12480;(&#12463;&#12521;&#12502;&#23455;&#32318;&#31649;&#29702;&#12539;&#25552;&#25658;&#26989;&#21209;&#65289;\0700_&#25552;&#25658;&#26989;&#21209;\0745_&#12501;&#12524;&#12531;&#12489;&#12456;&#12522;&#12450;-&#12471;&#12519;&#12483;&#12503;_&#20849;&#36890;&#36039;&#26009;\00_WEB&#20316;&#25104;\&#9733;WEB&#12506;&#12540;&#12472;&#31649;&#29702;&#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エリア"/>
      <sheetName val="②単独FS・エリア内FS"/>
      <sheetName val="Sheet1"/>
      <sheetName val="③作成済み・公開待ちリスト"/>
      <sheetName val="Sheet2"/>
    </sheetNames>
    <sheetDataSet>
      <sheetData sheetId="0"/>
      <sheetData sheetId="1">
        <row r="7">
          <cell r="A7" t="str">
            <v>店舗番号</v>
          </cell>
          <cell r="G7" t="str">
            <v>フレンドショップ名</v>
          </cell>
        </row>
        <row r="8">
          <cell r="A8">
            <v>893870</v>
          </cell>
          <cell r="G8" t="str">
            <v>嬬恋村観光案内所</v>
          </cell>
        </row>
        <row r="9">
          <cell r="A9">
            <v>893871</v>
          </cell>
          <cell r="G9" t="str">
            <v>嬬恋の宿あいさい</v>
          </cell>
        </row>
        <row r="10">
          <cell r="A10">
            <v>893872</v>
          </cell>
          <cell r="G10" t="str">
            <v>パルコール嬬恋リゾートホテル</v>
          </cell>
        </row>
        <row r="11">
          <cell r="A11">
            <v>893873</v>
          </cell>
          <cell r="G11" t="str">
            <v>嬬恋マウンテンリゾート(旧パルコール嬬恋リゾート）</v>
          </cell>
        </row>
        <row r="12">
          <cell r="A12">
            <v>893874</v>
          </cell>
          <cell r="G12" t="str">
            <v>嬬恋郷土資料館</v>
          </cell>
        </row>
        <row r="13">
          <cell r="A13">
            <v>893875</v>
          </cell>
          <cell r="G13" t="str">
            <v>バラギ高原ロッジ</v>
          </cell>
        </row>
        <row r="14">
          <cell r="A14">
            <v>893876</v>
          </cell>
          <cell r="G14" t="str">
            <v>新鹿沢温泉　鹿鳴館</v>
          </cell>
        </row>
        <row r="15">
          <cell r="A15">
            <v>893877</v>
          </cell>
          <cell r="G15" t="str">
            <v>金剛山頂売店</v>
          </cell>
        </row>
        <row r="16">
          <cell r="A16">
            <v>893878</v>
          </cell>
          <cell r="G16" t="str">
            <v>八雲町情報交流物産館　丘の駅</v>
          </cell>
        </row>
        <row r="17">
          <cell r="A17">
            <v>893879</v>
          </cell>
          <cell r="G17" t="str">
            <v>ハーベスター八雲</v>
          </cell>
        </row>
        <row r="18">
          <cell r="A18">
            <v>893880</v>
          </cell>
          <cell r="G18" t="str">
            <v>エルフィン・元山牧場牛乳</v>
          </cell>
        </row>
        <row r="19">
          <cell r="A19">
            <v>894087</v>
          </cell>
          <cell r="G19" t="str">
            <v>Yakumo Village(レストラン＆ゲストハウスSENTO）</v>
          </cell>
        </row>
        <row r="20">
          <cell r="A20">
            <v>894088</v>
          </cell>
          <cell r="G20" t="str">
            <v>噴火湾パノラマパーク　　オートリゾート八雲</v>
          </cell>
        </row>
        <row r="21">
          <cell r="A21">
            <v>894089</v>
          </cell>
          <cell r="G21" t="str">
            <v>見市温泉旅館</v>
          </cell>
        </row>
        <row r="22">
          <cell r="A22">
            <v>894090</v>
          </cell>
          <cell r="G22" t="str">
            <v>八雲温泉おぼこ荘</v>
          </cell>
        </row>
        <row r="23">
          <cell r="A23">
            <v>894091</v>
          </cell>
          <cell r="G23" t="str">
            <v>温泉ホテル八雲遊楽亭</v>
          </cell>
        </row>
        <row r="24">
          <cell r="A24">
            <v>894092</v>
          </cell>
          <cell r="G24" t="str">
            <v>冒険の森 in のせ</v>
          </cell>
        </row>
        <row r="25">
          <cell r="A25">
            <v>894093</v>
          </cell>
          <cell r="G25" t="str">
            <v>櫻2</v>
          </cell>
        </row>
        <row r="26">
          <cell r="A26">
            <v>894094</v>
          </cell>
          <cell r="G26" t="str">
            <v>軽井沢倶楽部　ホテル軽井沢1130</v>
          </cell>
        </row>
        <row r="27">
          <cell r="A27">
            <v>894095</v>
          </cell>
          <cell r="G27" t="str">
            <v>㈲浅日堂</v>
          </cell>
        </row>
        <row r="28">
          <cell r="A28">
            <v>894096</v>
          </cell>
          <cell r="G28" t="str">
            <v>天野刃物工房</v>
          </cell>
        </row>
        <row r="29">
          <cell r="A29">
            <v>894097</v>
          </cell>
          <cell r="G29" t="str">
            <v>いなかや</v>
          </cell>
        </row>
        <row r="30">
          <cell r="A30">
            <v>894098</v>
          </cell>
          <cell r="G30" t="str">
            <v>今井屋旅館</v>
          </cell>
        </row>
        <row r="31">
          <cell r="A31">
            <v>894099</v>
          </cell>
          <cell r="G31" t="str">
            <v>㈲大塚酒店</v>
          </cell>
        </row>
        <row r="32">
          <cell r="A32">
            <v>894100</v>
          </cell>
          <cell r="G32" t="str">
            <v>神流町観光案内所</v>
          </cell>
        </row>
        <row r="33">
          <cell r="A33">
            <v>894101</v>
          </cell>
          <cell r="G33" t="str">
            <v>神流町恐竜センター</v>
          </cell>
        </row>
        <row r="34">
          <cell r="A34">
            <v>894102</v>
          </cell>
          <cell r="G34" t="str">
            <v>㈲黒沢呉服店</v>
          </cell>
        </row>
        <row r="35">
          <cell r="A35">
            <v>894103</v>
          </cell>
          <cell r="G35" t="str">
            <v>古民家の宿　川の音</v>
          </cell>
        </row>
        <row r="36">
          <cell r="A36">
            <v>894104</v>
          </cell>
          <cell r="G36" t="str">
            <v>新月堂</v>
          </cell>
        </row>
        <row r="37">
          <cell r="A37">
            <v>894105</v>
          </cell>
          <cell r="G37" t="str">
            <v>ダイニングバー神梛</v>
          </cell>
        </row>
        <row r="38">
          <cell r="A38">
            <v>894106</v>
          </cell>
          <cell r="G38" t="str">
            <v>高橋みそ店</v>
          </cell>
        </row>
        <row r="39">
          <cell r="A39">
            <v>894107</v>
          </cell>
          <cell r="G39" t="str">
            <v>ベルサイドカフェ越前大野店</v>
          </cell>
        </row>
        <row r="40">
          <cell r="A40">
            <v>894108</v>
          </cell>
          <cell r="G40" t="str">
            <v>まるはちカフェ</v>
          </cell>
        </row>
        <row r="41">
          <cell r="A41">
            <v>894109</v>
          </cell>
          <cell r="G41" t="str">
            <v>みかぼ味噌店</v>
          </cell>
        </row>
        <row r="42">
          <cell r="A42">
            <v>894110</v>
          </cell>
          <cell r="G42" t="str">
            <v>道の駅　万葉の里</v>
          </cell>
        </row>
        <row r="43">
          <cell r="A43">
            <v>894111</v>
          </cell>
          <cell r="G43" t="str">
            <v>民宿山楽荘</v>
          </cell>
        </row>
        <row r="44">
          <cell r="A44">
            <v>894112</v>
          </cell>
          <cell r="G44" t="str">
            <v>渓流釣り場ようらく</v>
          </cell>
        </row>
        <row r="45">
          <cell r="A45">
            <v>894113</v>
          </cell>
          <cell r="G45" t="str">
            <v>よってけや</v>
          </cell>
        </row>
        <row r="46">
          <cell r="A46">
            <v>894114</v>
          </cell>
          <cell r="G46" t="str">
            <v>ティークラウド アンド ポケ</v>
          </cell>
        </row>
        <row r="47">
          <cell r="A47">
            <v>894115</v>
          </cell>
          <cell r="G47" t="str">
            <v>キルウィンズ　デンバー店</v>
          </cell>
        </row>
        <row r="48">
          <cell r="A48">
            <v>894116</v>
          </cell>
          <cell r="G48" t="str">
            <v>東急リゾートタウン蓼科　もりぐらし</v>
          </cell>
        </row>
        <row r="49">
          <cell r="A49">
            <v>894117</v>
          </cell>
          <cell r="G49" t="str">
            <v>PICA山中湖</v>
          </cell>
        </row>
        <row r="50">
          <cell r="A50">
            <v>894118</v>
          </cell>
          <cell r="G50" t="str">
            <v>富士グランヴィラーTOKI－</v>
          </cell>
        </row>
        <row r="51">
          <cell r="A51">
            <v>894119</v>
          </cell>
          <cell r="G51" t="str">
            <v>神門通り観光案内所</v>
          </cell>
        </row>
        <row r="52">
          <cell r="A52">
            <v>890120</v>
          </cell>
          <cell r="G52" t="str">
            <v>出雲市駅観光案内所</v>
          </cell>
        </row>
        <row r="53">
          <cell r="A53">
            <v>894121</v>
          </cell>
          <cell r="G53" t="str">
            <v>日御碕ビジターセンター</v>
          </cell>
        </row>
        <row r="54">
          <cell r="A54">
            <v>894122</v>
          </cell>
          <cell r="G54" t="str">
            <v>湖畔の温泉宿くにびき</v>
          </cell>
        </row>
        <row r="55">
          <cell r="A55">
            <v>894123</v>
          </cell>
          <cell r="G55" t="str">
            <v>立久恵峡わかあゆの里</v>
          </cell>
        </row>
        <row r="56">
          <cell r="A56">
            <v>894124</v>
          </cell>
          <cell r="G56" t="str">
            <v>うさぎ森林公園　夢の森うさぎ</v>
          </cell>
        </row>
        <row r="57">
          <cell r="A57">
            <v>894125</v>
          </cell>
          <cell r="G57" t="str">
            <v>道の駅キララ多伎</v>
          </cell>
        </row>
        <row r="58">
          <cell r="A58">
            <v>894126</v>
          </cell>
          <cell r="G58" t="str">
            <v>見晴らしの丘公園キララコテージ</v>
          </cell>
        </row>
        <row r="59">
          <cell r="A59">
            <v>894127</v>
          </cell>
          <cell r="G59" t="str">
            <v>パン工房　キララベーカリー</v>
          </cell>
        </row>
        <row r="60">
          <cell r="A60">
            <v>894128</v>
          </cell>
          <cell r="G60" t="str">
            <v>多伎いちじく温泉</v>
          </cell>
        </row>
        <row r="61">
          <cell r="A61">
            <v>894129</v>
          </cell>
          <cell r="G61" t="str">
            <v>マリンタラソ出雲</v>
          </cell>
        </row>
        <row r="62">
          <cell r="A62">
            <v>894130</v>
          </cell>
          <cell r="G62" t="str">
            <v>レストランタラソ</v>
          </cell>
        </row>
        <row r="63">
          <cell r="A63">
            <v>894131</v>
          </cell>
          <cell r="G63" t="str">
            <v>「道の駅」湯の川</v>
          </cell>
        </row>
        <row r="64">
          <cell r="A64">
            <v>894132</v>
          </cell>
          <cell r="G64" t="str">
            <v>ひかわ美人の湯</v>
          </cell>
        </row>
        <row r="65">
          <cell r="A65">
            <v>894133</v>
          </cell>
          <cell r="G65" t="str">
            <v>目田森林公園</v>
          </cell>
        </row>
        <row r="66">
          <cell r="A66">
            <v>894134</v>
          </cell>
          <cell r="G66" t="str">
            <v>花房商店</v>
          </cell>
        </row>
        <row r="67">
          <cell r="A67">
            <v>894135</v>
          </cell>
          <cell r="G67" t="str">
            <v>tatsuzawa misaki cafe</v>
          </cell>
        </row>
        <row r="68">
          <cell r="A68">
            <v>894136</v>
          </cell>
          <cell r="G68" t="str">
            <v>柿谷商店</v>
          </cell>
        </row>
        <row r="69">
          <cell r="A69">
            <v>894137</v>
          </cell>
          <cell r="G69" t="str">
            <v>ぐるめ幸洋丸</v>
          </cell>
        </row>
        <row r="70">
          <cell r="A70">
            <v>894138</v>
          </cell>
          <cell r="G70" t="str">
            <v>園山商店</v>
          </cell>
        </row>
        <row r="71">
          <cell r="A71">
            <v>894139</v>
          </cell>
          <cell r="G71" t="str">
            <v>蝶ヶ岳ヒュッテ</v>
          </cell>
        </row>
        <row r="72">
          <cell r="A72">
            <v>894140</v>
          </cell>
          <cell r="G72" t="str">
            <v>大滝山荘</v>
          </cell>
        </row>
        <row r="73">
          <cell r="A73">
            <v>894141</v>
          </cell>
          <cell r="G73" t="str">
            <v>手・まめ・館</v>
          </cell>
        </row>
        <row r="74">
          <cell r="A74">
            <v>894142</v>
          </cell>
          <cell r="G74" t="str">
            <v>村民保養施設さぎり荘</v>
          </cell>
        </row>
        <row r="75">
          <cell r="A75">
            <v>894143</v>
          </cell>
          <cell r="G75" t="str">
            <v>ほっとはうす・さめがわ　登録取り消し</v>
          </cell>
        </row>
        <row r="76">
          <cell r="A76">
            <v>894144</v>
          </cell>
          <cell r="G76" t="str">
            <v>ユーパル矢祭</v>
          </cell>
        </row>
        <row r="77">
          <cell r="A77">
            <v>894145</v>
          </cell>
          <cell r="G77" t="str">
            <v>珈琲香坊</v>
          </cell>
        </row>
        <row r="78">
          <cell r="A78">
            <v>894146</v>
          </cell>
          <cell r="G78" t="str">
            <v>和ダイニングつどい</v>
          </cell>
        </row>
        <row r="79">
          <cell r="A79">
            <v>894147</v>
          </cell>
          <cell r="G79" t="str">
            <v>みりょく満点物語 旬彩レストラン「山ぼうし」</v>
          </cell>
        </row>
        <row r="80">
          <cell r="A80">
            <v>894148</v>
          </cell>
          <cell r="G80" t="str">
            <v>ルネサンス棚倉</v>
          </cell>
        </row>
        <row r="81">
          <cell r="A81">
            <v>894149</v>
          </cell>
          <cell r="G81" t="str">
            <v>道の駅つちゆ　つちゆロードパーク</v>
          </cell>
        </row>
        <row r="82">
          <cell r="A82">
            <v>894150</v>
          </cell>
          <cell r="G82" t="str">
            <v>道の駅裏磐梯</v>
          </cell>
        </row>
        <row r="83">
          <cell r="A83">
            <v>894151</v>
          </cell>
          <cell r="G83" t="str">
            <v>道の駅なみえ</v>
          </cell>
        </row>
        <row r="84">
          <cell r="A84">
            <v>894152</v>
          </cell>
          <cell r="G84" t="str">
            <v>道の駅よつくら港</v>
          </cell>
        </row>
        <row r="85">
          <cell r="A85">
            <v>894153</v>
          </cell>
          <cell r="G85" t="str">
            <v>かわのこラフティング</v>
          </cell>
        </row>
        <row r="86">
          <cell r="A86">
            <v>894154</v>
          </cell>
          <cell r="G86" t="str">
            <v>つきだて花工房　</v>
          </cell>
        </row>
        <row r="87">
          <cell r="A87">
            <v>894155</v>
          </cell>
          <cell r="G87" t="str">
            <v>大島パドルクラブ</v>
          </cell>
        </row>
        <row r="88">
          <cell r="A88">
            <v>894156</v>
          </cell>
          <cell r="G88" t="str">
            <v>モーランド本吉べ～ごこハウス</v>
          </cell>
        </row>
        <row r="89">
          <cell r="A89">
            <v>894157</v>
          </cell>
          <cell r="G89" t="str">
            <v>気仙沼さかなの駅内　酒のサイシン</v>
          </cell>
        </row>
        <row r="90">
          <cell r="A90">
            <v>894158</v>
          </cell>
          <cell r="G90" t="str">
            <v>気仙沼さかなの駅内　鰹・鮪・鮮魚　平塚商店</v>
          </cell>
        </row>
        <row r="91">
          <cell r="A91">
            <v>894159</v>
          </cell>
          <cell r="G91" t="str">
            <v>気仙沼さかなの駅内　切れ味保証の店　新潟屋刃物店　</v>
          </cell>
        </row>
        <row r="92">
          <cell r="A92">
            <v>894160</v>
          </cell>
          <cell r="G92" t="str">
            <v>株式会社男山本店　魚町直営店</v>
          </cell>
        </row>
        <row r="93">
          <cell r="A93">
            <v>894161</v>
          </cell>
          <cell r="G93" t="str">
            <v>ともしびプロジェクト　キャンドル工房</v>
          </cell>
        </row>
        <row r="94">
          <cell r="A94">
            <v>894162</v>
          </cell>
          <cell r="G94" t="str">
            <v>ホテル一景閣</v>
          </cell>
        </row>
        <row r="95">
          <cell r="A95">
            <v>894163</v>
          </cell>
          <cell r="G95" t="str">
            <v>民宿さかや</v>
          </cell>
        </row>
        <row r="96">
          <cell r="A96">
            <v>894164</v>
          </cell>
          <cell r="G96" t="str">
            <v>ホテルパールシティ気仙沼</v>
          </cell>
        </row>
        <row r="97">
          <cell r="A97">
            <v>894165</v>
          </cell>
          <cell r="G97" t="str">
            <v>株式会社 トヨタレンタリース宮城 気仙沼店</v>
          </cell>
        </row>
        <row r="98">
          <cell r="A98">
            <v>894166</v>
          </cell>
          <cell r="G98" t="str">
            <v>由利高原鉄道矢島駅（秋田矢島・鳥海観光案内所）</v>
          </cell>
        </row>
        <row r="99">
          <cell r="A99">
            <v>894167</v>
          </cell>
          <cell r="G99" t="str">
            <v>ネイチャー・ナビゲーター</v>
          </cell>
        </row>
        <row r="100">
          <cell r="A100">
            <v>894168</v>
          </cell>
          <cell r="G100" t="str">
            <v>月夜野びーどろパーク</v>
          </cell>
        </row>
        <row r="101">
          <cell r="A101">
            <v>894169</v>
          </cell>
          <cell r="G101" t="str">
            <v>ノルン水上スキー場ＲＶパーク</v>
          </cell>
        </row>
        <row r="102">
          <cell r="A102">
            <v>894170</v>
          </cell>
          <cell r="G102" t="str">
            <v>みなかみ山岳ガイド協会</v>
          </cell>
        </row>
        <row r="103">
          <cell r="A103">
            <v>894171</v>
          </cell>
          <cell r="G103" t="str">
            <v>そば処　くぼ田</v>
          </cell>
        </row>
        <row r="104">
          <cell r="A104">
            <v>894172</v>
          </cell>
          <cell r="G104" t="str">
            <v>ちばむらオートキャンパーズリゾート</v>
          </cell>
        </row>
        <row r="105">
          <cell r="A105">
            <v>894173</v>
          </cell>
          <cell r="G105" t="str">
            <v>蛍雪の宿　尚文</v>
          </cell>
        </row>
        <row r="106">
          <cell r="A106">
            <v>894174</v>
          </cell>
          <cell r="G106" t="str">
            <v>旅人宿　松葉屋</v>
          </cell>
        </row>
        <row r="107">
          <cell r="A107">
            <v>894175</v>
          </cell>
          <cell r="G107" t="str">
            <v>温泉ペンション　花さき山</v>
          </cell>
        </row>
        <row r="108">
          <cell r="A108">
            <v>894176</v>
          </cell>
          <cell r="G108" t="str">
            <v>香遊生活</v>
          </cell>
        </row>
        <row r="109">
          <cell r="A109">
            <v>894177</v>
          </cell>
          <cell r="G109" t="str">
            <v>天空の大地　久住高原ホテル</v>
          </cell>
        </row>
        <row r="110">
          <cell r="A110">
            <v>894178</v>
          </cell>
          <cell r="G110" t="str">
            <v>フェアフィールド･バイ･マリオット･岐阜清流里山公園</v>
          </cell>
        </row>
        <row r="111">
          <cell r="A111">
            <v>894179</v>
          </cell>
          <cell r="G111" t="str">
            <v>フェアフィールド･バイ･マリオット･岐阜美濃</v>
          </cell>
        </row>
        <row r="112">
          <cell r="A112">
            <v>894180</v>
          </cell>
          <cell r="G112" t="str">
            <v>フェアフィールド･バイ･マリオット･岐阜郡上</v>
          </cell>
        </row>
        <row r="113">
          <cell r="A113">
            <v>894181</v>
          </cell>
          <cell r="G113" t="str">
            <v>フェアフィールド･バイ･マリオット･栃木宇都宮</v>
          </cell>
        </row>
        <row r="114">
          <cell r="A114">
            <v>894182</v>
          </cell>
          <cell r="G114" t="str">
            <v>フェアフィールド･バイ･マリオット･栃木もてぎ</v>
          </cell>
        </row>
        <row r="115">
          <cell r="A115">
            <v>894183</v>
          </cell>
          <cell r="G115" t="str">
            <v>フェアフィールド･バイ･マリオット･栃木日光</v>
          </cell>
        </row>
        <row r="116">
          <cell r="A116">
            <v>894184</v>
          </cell>
          <cell r="G116" t="str">
            <v>フェアフィールド･バイ･マリオット･京都京丹波</v>
          </cell>
        </row>
        <row r="117">
          <cell r="A117">
            <v>894185</v>
          </cell>
          <cell r="G117" t="str">
            <v>フェアフィールド･バイ･マリオット･京都宮津</v>
          </cell>
        </row>
        <row r="118">
          <cell r="A118">
            <v>894186</v>
          </cell>
          <cell r="G118" t="str">
            <v>フェアフィールド･バイ･マリオット･京都みなみやましろ</v>
          </cell>
        </row>
        <row r="119">
          <cell r="A119">
            <v>894187</v>
          </cell>
          <cell r="G119" t="str">
            <v>フェアフィールド･バイ･マリオット･三重御浜</v>
          </cell>
        </row>
        <row r="120">
          <cell r="A120">
            <v>894188</v>
          </cell>
          <cell r="G120" t="str">
            <v>フェアフィールド･バイ･マリオット･三重大台</v>
          </cell>
        </row>
        <row r="121">
          <cell r="A121">
            <v>894189</v>
          </cell>
          <cell r="G121" t="str">
            <v>フェアフィールド･バイ･マリオット･和歌山串本</v>
          </cell>
        </row>
        <row r="122">
          <cell r="A122">
            <v>894190</v>
          </cell>
          <cell r="G122" t="str">
            <v>フェアフィールド･バイ･マリオット･和歌山すさみ</v>
          </cell>
        </row>
        <row r="123">
          <cell r="A123">
            <v>894191</v>
          </cell>
          <cell r="G123" t="str">
            <v>フェアフィールド･バイ･マリオット･岐阜高山荘川</v>
          </cell>
        </row>
        <row r="124">
          <cell r="A124">
            <v>894192</v>
          </cell>
          <cell r="G124" t="str">
            <v>宇和島運輸フェリー</v>
          </cell>
        </row>
        <row r="125">
          <cell r="A125">
            <v>894193</v>
          </cell>
          <cell r="G125" t="str">
            <v>フェアフィールド･バイ･マリオット・メインページ</v>
          </cell>
        </row>
        <row r="126">
          <cell r="A126">
            <v>894194</v>
          </cell>
          <cell r="G126" t="str">
            <v>くるみの里キャンプ場</v>
          </cell>
        </row>
        <row r="127">
          <cell r="A127">
            <v>894195</v>
          </cell>
          <cell r="G127" t="str">
            <v>民宿レストラン 初音</v>
          </cell>
        </row>
        <row r="128">
          <cell r="A128">
            <v>894196</v>
          </cell>
          <cell r="G128" t="str">
            <v>道の駅大社ご縁広場 出雲物産館</v>
          </cell>
        </row>
        <row r="129">
          <cell r="A129">
            <v>894197</v>
          </cell>
          <cell r="G129" t="str">
            <v>道の駅大社ご縁広場 そば処吉兆</v>
          </cell>
        </row>
        <row r="130">
          <cell r="A130">
            <v>894198</v>
          </cell>
          <cell r="G130" t="str">
            <v>Around JAPAN RV RENTAL</v>
          </cell>
        </row>
        <row r="131">
          <cell r="A131">
            <v>894199</v>
          </cell>
          <cell r="G131" t="str">
            <v>ひかりビレッジ</v>
          </cell>
        </row>
        <row r="132">
          <cell r="A132">
            <v>894200</v>
          </cell>
          <cell r="G132" t="str">
            <v>サイクルピットぐるり</v>
          </cell>
        </row>
        <row r="133">
          <cell r="A133">
            <v>894201</v>
          </cell>
          <cell r="G133" t="str">
            <v>一般社団法人阪南市観光協会</v>
          </cell>
        </row>
        <row r="134">
          <cell r="A134">
            <v>894202</v>
          </cell>
          <cell r="G134" t="str">
            <v>ペンションオールドハウス</v>
          </cell>
        </row>
        <row r="135">
          <cell r="A135">
            <v>894203</v>
          </cell>
          <cell r="G135" t="str">
            <v>嬬恋バラギ温泉 湖畔の湯</v>
          </cell>
        </row>
        <row r="136">
          <cell r="A136">
            <v>894204</v>
          </cell>
          <cell r="G136" t="str">
            <v>千畑温泉サン・アール</v>
          </cell>
        </row>
        <row r="137">
          <cell r="A137">
            <v>894205</v>
          </cell>
          <cell r="G137" t="str">
            <v>六郷温泉あったか山</v>
          </cell>
        </row>
        <row r="138">
          <cell r="A138">
            <v>894206</v>
          </cell>
          <cell r="G138" t="str">
            <v>湯とぴあ雁の里温泉</v>
          </cell>
        </row>
        <row r="139">
          <cell r="A139">
            <v>894207</v>
          </cell>
          <cell r="G139" t="str">
            <v>鉢ヶ崎オートキャンプ場</v>
          </cell>
        </row>
        <row r="140">
          <cell r="A140">
            <v>894208</v>
          </cell>
          <cell r="G140" t="str">
            <v>道の駅　もっくる新城</v>
          </cell>
        </row>
        <row r="141">
          <cell r="A141">
            <v>894209</v>
          </cell>
          <cell r="G141" t="str">
            <v>道の駅　つくで手作り村</v>
          </cell>
        </row>
        <row r="142">
          <cell r="A142">
            <v>894210</v>
          </cell>
          <cell r="G142" t="str">
            <v>奥三河蒸留所</v>
          </cell>
        </row>
        <row r="143">
          <cell r="A143">
            <v>894211</v>
          </cell>
          <cell r="G143" t="str">
            <v>石窯パンマルシェ HARU</v>
          </cell>
        </row>
        <row r="144">
          <cell r="A144">
            <v>894212</v>
          </cell>
          <cell r="G144" t="str">
            <v>八ツ場湖の駅　丸岩</v>
          </cell>
        </row>
        <row r="145">
          <cell r="A145">
            <v>894213</v>
          </cell>
          <cell r="G145" t="str">
            <v>YAMA　CAFÉ</v>
          </cell>
        </row>
        <row r="146">
          <cell r="A146">
            <v>894214</v>
          </cell>
          <cell r="G146" t="str">
            <v>銚子スポーツタウン</v>
          </cell>
        </row>
        <row r="147">
          <cell r="A147">
            <v>894215</v>
          </cell>
          <cell r="G147" t="str">
            <v>ALLWELL山形</v>
          </cell>
        </row>
        <row r="148">
          <cell r="A148">
            <v>894216</v>
          </cell>
          <cell r="G148" t="str">
            <v>槍平小屋</v>
          </cell>
        </row>
        <row r="149">
          <cell r="A149">
            <v>894217</v>
          </cell>
          <cell r="G149" t="str">
            <v>CaravanOutdoorDesignWorks</v>
          </cell>
        </row>
        <row r="150">
          <cell r="A150">
            <v>894218</v>
          </cell>
          <cell r="G150" t="str">
            <v>トム・ソーヤー冒険村</v>
          </cell>
        </row>
        <row r="151">
          <cell r="A151">
            <v>894219</v>
          </cell>
          <cell r="G151" t="str">
            <v>ゲストハウス古民家江口屋</v>
          </cell>
        </row>
        <row r="152">
          <cell r="A152">
            <v>894220</v>
          </cell>
          <cell r="G152" t="str">
            <v>鳥コ・キッズステーション</v>
          </cell>
        </row>
        <row r="153">
          <cell r="A153">
            <v>894221</v>
          </cell>
          <cell r="G153" t="str">
            <v>三春の里田園生活館</v>
          </cell>
        </row>
        <row r="154">
          <cell r="A154">
            <v>894222</v>
          </cell>
          <cell r="G154" t="str">
            <v>隠れ家ショップCAMPLABO</v>
          </cell>
        </row>
        <row r="155">
          <cell r="A155">
            <v>894223</v>
          </cell>
          <cell r="G155" t="str">
            <v>温泉小屋</v>
          </cell>
        </row>
        <row r="156">
          <cell r="A156">
            <v>894224</v>
          </cell>
          <cell r="G156" t="str">
            <v>眺望の郷キャンプ場</v>
          </cell>
        </row>
        <row r="157">
          <cell r="A157">
            <v>894225</v>
          </cell>
          <cell r="G157" t="str">
            <v>ぶどうの丘温泉　天空の湯</v>
          </cell>
        </row>
        <row r="158">
          <cell r="A158">
            <v>894226</v>
          </cell>
          <cell r="G158" t="str">
            <v>やまと天目山温泉</v>
          </cell>
        </row>
        <row r="159">
          <cell r="A159">
            <v>894227</v>
          </cell>
          <cell r="G159" t="str">
            <v>日川渓谷レジャーセンター</v>
          </cell>
        </row>
        <row r="160">
          <cell r="A160">
            <v>894228</v>
          </cell>
          <cell r="G160" t="str">
            <v>道の駅甲斐大和</v>
          </cell>
        </row>
        <row r="161">
          <cell r="A161">
            <v>894229</v>
          </cell>
          <cell r="G161" t="str">
            <v>甲斐の国　大和自然学校</v>
          </cell>
        </row>
        <row r="162">
          <cell r="A162">
            <v>894230</v>
          </cell>
          <cell r="G162" t="str">
            <v>介山荘</v>
          </cell>
        </row>
        <row r="163">
          <cell r="A163">
            <v>894231</v>
          </cell>
          <cell r="G163" t="str">
            <v>ロッヂ長兵衛</v>
          </cell>
        </row>
        <row r="164">
          <cell r="A164">
            <v>894232</v>
          </cell>
          <cell r="G164" t="str">
            <v>大菩薩の湯</v>
          </cell>
        </row>
        <row r="165">
          <cell r="A165">
            <v>894233</v>
          </cell>
          <cell r="G165" t="str">
            <v>廣友館</v>
          </cell>
        </row>
        <row r="166">
          <cell r="A166">
            <v>894234</v>
          </cell>
          <cell r="G166" t="str">
            <v>会津駒ヶ岳駒の小屋</v>
          </cell>
        </row>
        <row r="167">
          <cell r="A167">
            <v>894235</v>
          </cell>
          <cell r="G167" t="str">
            <v>あぶくまキャンプランド</v>
          </cell>
        </row>
        <row r="168">
          <cell r="A168">
            <v>894236</v>
          </cell>
          <cell r="G168" t="str">
            <v>奥会津ただみの森キャンプ場</v>
          </cell>
        </row>
        <row r="169">
          <cell r="A169">
            <v>894237</v>
          </cell>
          <cell r="G169" t="str">
            <v xml:space="preserve">山中湖平野　ツーリスト　インフォメーションセンター </v>
          </cell>
        </row>
        <row r="170">
          <cell r="A170">
            <v>894238</v>
          </cell>
          <cell r="G170" t="str">
            <v>ゆーあいの家</v>
          </cell>
        </row>
        <row r="171">
          <cell r="A171">
            <v>894239</v>
          </cell>
          <cell r="G171" t="str">
            <v>豊橋総合動植物公園「のんほいパーク」</v>
          </cell>
        </row>
        <row r="172">
          <cell r="A172">
            <v>894240</v>
          </cell>
          <cell r="G172" t="str">
            <v>キャンピース</v>
          </cell>
        </row>
        <row r="173">
          <cell r="A173">
            <v>894241</v>
          </cell>
          <cell r="G173" t="str">
            <v>TACとかちアドベンチャークラブ</v>
          </cell>
        </row>
        <row r="174">
          <cell r="A174">
            <v>894242</v>
          </cell>
          <cell r="G174" t="str">
            <v>十勝アウトドアメイツ</v>
          </cell>
        </row>
        <row r="175">
          <cell r="A175">
            <v>894243</v>
          </cell>
          <cell r="G175" t="str">
            <v>ヴィレッジ４３２</v>
          </cell>
        </row>
        <row r="176">
          <cell r="A176">
            <v>894244</v>
          </cell>
          <cell r="G176" t="str">
            <v>ウエスタンビレッジサホロ</v>
          </cell>
        </row>
        <row r="177">
          <cell r="A177">
            <v>894245</v>
          </cell>
          <cell r="G177" t="str">
            <v>nicoro　trek</v>
          </cell>
        </row>
        <row r="178">
          <cell r="A178">
            <v>894246</v>
          </cell>
          <cell r="G178" t="str">
            <v>サホロスキー場</v>
          </cell>
        </row>
        <row r="179">
          <cell r="A179">
            <v>894247</v>
          </cell>
          <cell r="G179" t="str">
            <v>サホロリゾート　ベア・マウンテン</v>
          </cell>
        </row>
        <row r="180">
          <cell r="A180">
            <v>894248</v>
          </cell>
          <cell r="G180" t="str">
            <v>サホロリゾートホテル</v>
          </cell>
        </row>
        <row r="181">
          <cell r="A181">
            <v>894249</v>
          </cell>
          <cell r="G181" t="str">
            <v>湯宿くったり温泉レイク・イン</v>
          </cell>
        </row>
        <row r="182">
          <cell r="A182">
            <v>894250</v>
          </cell>
          <cell r="G182" t="str">
            <v>トムラウシ温泉東大雪荘</v>
          </cell>
        </row>
        <row r="183">
          <cell r="A183">
            <v>894251</v>
          </cell>
          <cell r="G183" t="str">
            <v>十勝新得温泉　和火</v>
          </cell>
        </row>
        <row r="184">
          <cell r="A184">
            <v>894252</v>
          </cell>
          <cell r="G184" t="str">
            <v>山の交流館とむら</v>
          </cell>
        </row>
        <row r="185">
          <cell r="A185">
            <v>894253</v>
          </cell>
          <cell r="G185" t="str">
            <v>新得ステラステーション</v>
          </cell>
        </row>
        <row r="186">
          <cell r="A186">
            <v>894254</v>
          </cell>
          <cell r="G186" t="str">
            <v>上田精肉店</v>
          </cell>
        </row>
        <row r="187">
          <cell r="A187">
            <v>894255</v>
          </cell>
          <cell r="G187" t="str">
            <v>塩見小屋</v>
          </cell>
        </row>
        <row r="188">
          <cell r="A188">
            <v>894256</v>
          </cell>
          <cell r="G188" t="str">
            <v>板倉の宿　種蔵</v>
          </cell>
        </row>
        <row r="189">
          <cell r="A189">
            <v>894257</v>
          </cell>
          <cell r="G189" t="str">
            <v>パネットホーム</v>
          </cell>
        </row>
        <row r="190">
          <cell r="A190">
            <v>894258</v>
          </cell>
          <cell r="G190" t="str">
            <v>成陣</v>
          </cell>
        </row>
        <row r="191">
          <cell r="A191">
            <v>894259</v>
          </cell>
          <cell r="G191" t="str">
            <v>guest house NATTY</v>
          </cell>
        </row>
        <row r="192">
          <cell r="A192">
            <v>894260</v>
          </cell>
          <cell r="G192" t="str">
            <v>あそびこころ</v>
          </cell>
        </row>
        <row r="193">
          <cell r="A193">
            <v>894261</v>
          </cell>
          <cell r="G193" t="str">
            <v>江戸川区立穂高荘</v>
          </cell>
        </row>
        <row r="194">
          <cell r="A194">
            <v>894262</v>
          </cell>
          <cell r="G194" t="str">
            <v>屋久島フィールドガイド　スピニカ</v>
          </cell>
        </row>
        <row r="195">
          <cell r="A195">
            <v>894263</v>
          </cell>
          <cell r="G195" t="str">
            <v>奥劔　池ノ平小屋</v>
          </cell>
        </row>
        <row r="196">
          <cell r="A196">
            <v>894264</v>
          </cell>
          <cell r="G196" t="str">
            <v>焼肉つなぐファーム　湯田店</v>
          </cell>
        </row>
        <row r="197">
          <cell r="A197">
            <v>894265</v>
          </cell>
          <cell r="G197" t="str">
            <v>Caféうえまる</v>
          </cell>
        </row>
        <row r="198">
          <cell r="A198">
            <v>894266</v>
          </cell>
          <cell r="G198" t="str">
            <v>南安タクシー</v>
          </cell>
        </row>
        <row r="199">
          <cell r="A199">
            <v>894267</v>
          </cell>
          <cell r="G199" t="str">
            <v>双子池ヒュッテ</v>
          </cell>
        </row>
        <row r="200">
          <cell r="A200">
            <v>894268</v>
          </cell>
          <cell r="G200" t="str">
            <v>Destiny Inn SAKAIMINATO</v>
          </cell>
        </row>
        <row r="201">
          <cell r="A201">
            <v>894269</v>
          </cell>
          <cell r="G201" t="str">
            <v>ゼロパラグライダースクール</v>
          </cell>
        </row>
        <row r="202">
          <cell r="A202">
            <v>894270</v>
          </cell>
          <cell r="G202" t="str">
            <v>埜の家</v>
          </cell>
        </row>
        <row r="203">
          <cell r="A203">
            <v>894271</v>
          </cell>
          <cell r="G203" t="str">
            <v>ジオコムスステーション</v>
          </cell>
        </row>
        <row r="204">
          <cell r="A204">
            <v>894272</v>
          </cell>
          <cell r="G204" t="str">
            <v>八頭町観光協会</v>
          </cell>
        </row>
        <row r="205">
          <cell r="A205">
            <v>894273</v>
          </cell>
          <cell r="G205" t="str">
            <v>とっとり花回廊</v>
          </cell>
        </row>
        <row r="206">
          <cell r="A206">
            <v>894274</v>
          </cell>
          <cell r="G206" t="str">
            <v>ブルーフィールド</v>
          </cell>
        </row>
        <row r="207">
          <cell r="A207">
            <v>894275</v>
          </cell>
          <cell r="G207" t="str">
            <v>DREAM DOOR YOKOHAMA HAMMERHEAD</v>
          </cell>
        </row>
        <row r="208">
          <cell r="A208">
            <v>894276</v>
          </cell>
          <cell r="G208" t="str">
            <v>Café ippo</v>
          </cell>
        </row>
        <row r="209">
          <cell r="A209">
            <v>894277</v>
          </cell>
          <cell r="G209" t="str">
            <v>加波山市場</v>
          </cell>
        </row>
        <row r="210">
          <cell r="A210">
            <v>894278</v>
          </cell>
          <cell r="G210" t="str">
            <v>le petit gouter（ルプチグーテ）</v>
          </cell>
        </row>
        <row r="211">
          <cell r="A211">
            <v>894279</v>
          </cell>
          <cell r="G211" t="str">
            <v>大王わさび農場</v>
          </cell>
        </row>
        <row r="212">
          <cell r="A212">
            <v>894280</v>
          </cell>
          <cell r="G212" t="str">
            <v>皆生風雅</v>
          </cell>
        </row>
        <row r="213">
          <cell r="A213">
            <v>894281</v>
          </cell>
          <cell r="G213" t="str">
            <v>水木しげる記念館</v>
          </cell>
        </row>
        <row r="214">
          <cell r="A214">
            <v>894282</v>
          </cell>
          <cell r="G214" t="str">
            <v>あかまる牛肉店　ハワイ店</v>
          </cell>
        </row>
        <row r="215">
          <cell r="A215">
            <v>894283</v>
          </cell>
          <cell r="G215" t="str">
            <v>西駒山荘</v>
          </cell>
        </row>
        <row r="216">
          <cell r="A216">
            <v>894284</v>
          </cell>
          <cell r="G216" t="str">
            <v>ビクセン</v>
          </cell>
        </row>
        <row r="217">
          <cell r="A217">
            <v>894285</v>
          </cell>
          <cell r="G217" t="str">
            <v>海とくらしの史料館</v>
          </cell>
        </row>
        <row r="218">
          <cell r="A218">
            <v>894286</v>
          </cell>
          <cell r="G218" t="str">
            <v>TOTTORI COFFEE ROASTER</v>
          </cell>
        </row>
        <row r="219">
          <cell r="A219">
            <v>894287</v>
          </cell>
          <cell r="G219" t="str">
            <v>THE MILL'S　　TOTTORI COFFEE ROASTER</v>
          </cell>
        </row>
        <row r="220">
          <cell r="A220">
            <v>894288</v>
          </cell>
          <cell r="G220" t="str">
            <v>味覚のお宿　山田屋</v>
          </cell>
        </row>
        <row r="221">
          <cell r="A221">
            <v>894289</v>
          </cell>
          <cell r="G221" t="str">
            <v>北条オートキャンプ場</v>
          </cell>
        </row>
        <row r="222">
          <cell r="A222">
            <v>894290</v>
          </cell>
          <cell r="G222" t="str">
            <v>海鮮祭ホーエンヤ　わったいな店</v>
          </cell>
        </row>
        <row r="223">
          <cell r="A223">
            <v>894291</v>
          </cell>
          <cell r="G223" t="str">
            <v>なかがわ市場 うしじま</v>
          </cell>
        </row>
        <row r="224">
          <cell r="A224">
            <v>894292</v>
          </cell>
          <cell r="G224" t="str">
            <v>かぐらスキー場</v>
          </cell>
        </row>
        <row r="225">
          <cell r="A225">
            <v>894293</v>
          </cell>
          <cell r="G225" t="str">
            <v>ハクバ写真産業</v>
          </cell>
        </row>
        <row r="226">
          <cell r="A226">
            <v>894294</v>
          </cell>
          <cell r="G226" t="str">
            <v>魚沼市インフォメーションセンター</v>
          </cell>
        </row>
        <row r="227">
          <cell r="A227">
            <v>894295</v>
          </cell>
          <cell r="G227" t="str">
            <v>ロイヤルホテル大山</v>
          </cell>
        </row>
        <row r="228">
          <cell r="A228">
            <v>894296</v>
          </cell>
          <cell r="G228" t="str">
            <v>タスパークホテル</v>
          </cell>
        </row>
        <row r="229">
          <cell r="A229">
            <v>894297</v>
          </cell>
          <cell r="G229" t="str">
            <v>㈱長井観光　はぎ苑</v>
          </cell>
        </row>
        <row r="230">
          <cell r="A230">
            <v>894298</v>
          </cell>
          <cell r="G230" t="str">
            <v>卯の花温泉　はぎ乃湯</v>
          </cell>
        </row>
        <row r="231">
          <cell r="A231">
            <v>894299</v>
          </cell>
          <cell r="G231" t="str">
            <v>gelato en</v>
          </cell>
        </row>
        <row r="232">
          <cell r="A232">
            <v>894300</v>
          </cell>
          <cell r="G232" t="str">
            <v>飯豊梅花皮荘</v>
          </cell>
        </row>
        <row r="233">
          <cell r="A233">
            <v>894301</v>
          </cell>
          <cell r="G233" t="str">
            <v>道の駅白い森おぐに</v>
          </cell>
        </row>
        <row r="234">
          <cell r="A234">
            <v>894302</v>
          </cell>
          <cell r="G234" t="str">
            <v>水源の郷交流館ほたる</v>
          </cell>
        </row>
        <row r="235">
          <cell r="A235">
            <v>894303</v>
          </cell>
          <cell r="G235" t="str">
            <v>民宿奥川入</v>
          </cell>
        </row>
        <row r="236">
          <cell r="A236">
            <v>894304</v>
          </cell>
          <cell r="G236" t="str">
            <v>(一社）白鷹町観光協会
紅の里SHOP</v>
          </cell>
        </row>
        <row r="237">
          <cell r="A237">
            <v>894305</v>
          </cell>
          <cell r="G237" t="str">
            <v>雄峰ペンション</v>
          </cell>
        </row>
        <row r="238">
          <cell r="A238">
            <v>894306</v>
          </cell>
          <cell r="G238" t="str">
            <v>あづみ堂</v>
          </cell>
        </row>
        <row r="239">
          <cell r="A239">
            <v>894307</v>
          </cell>
          <cell r="G239" t="str">
            <v>カレーハウスCoCo壱番屋　安曇野インター店</v>
          </cell>
        </row>
        <row r="240">
          <cell r="A240">
            <v>894308</v>
          </cell>
          <cell r="G240" t="str">
            <v>和食処　王滝安曇野店</v>
          </cell>
        </row>
        <row r="241">
          <cell r="A241">
            <v>894309</v>
          </cell>
          <cell r="G241" t="str">
            <v>花水木会館</v>
          </cell>
        </row>
        <row r="242">
          <cell r="A242">
            <v>894310</v>
          </cell>
          <cell r="G242" t="str">
            <v>開運堂あづみのインター店</v>
          </cell>
        </row>
        <row r="243">
          <cell r="A243">
            <v>894311</v>
          </cell>
          <cell r="G243" t="str">
            <v>四川乃華安曇野店</v>
          </cell>
        </row>
        <row r="244">
          <cell r="A244">
            <v>894312</v>
          </cell>
          <cell r="G244" t="str">
            <v>青山剛昌ふるさと館</v>
          </cell>
        </row>
        <row r="245">
          <cell r="A245">
            <v>894313</v>
          </cell>
          <cell r="G245" t="str">
            <v>道の駅神話の里白うさぎ内有限会社田畑商店</v>
          </cell>
        </row>
        <row r="246">
          <cell r="A246">
            <v>894314</v>
          </cell>
          <cell r="G246" t="str">
            <v>(株)長井あやめ温泉ニュー桜湯</v>
          </cell>
        </row>
        <row r="247">
          <cell r="A247">
            <v>894315</v>
          </cell>
          <cell r="G247" t="str">
            <v>白川温泉白川荘</v>
          </cell>
        </row>
        <row r="248">
          <cell r="A248">
            <v>894316</v>
          </cell>
          <cell r="G248" t="str">
            <v>めざみの里観光物産館</v>
          </cell>
        </row>
        <row r="249">
          <cell r="A249">
            <v>894317</v>
          </cell>
          <cell r="G249" t="str">
            <v>HOTEL SLOW VILLAGE</v>
          </cell>
        </row>
        <row r="250">
          <cell r="A250">
            <v>894318</v>
          </cell>
          <cell r="G250" t="str">
            <v>いいでカヌークラブ</v>
          </cell>
        </row>
        <row r="251">
          <cell r="A251">
            <v>894319</v>
          </cell>
          <cell r="G251" t="str">
            <v>添川温泉しらさぎ荘</v>
          </cell>
        </row>
        <row r="252">
          <cell r="A252">
            <v>894320</v>
          </cell>
          <cell r="G252" t="str">
            <v>SNOW DRIP COFFEE</v>
          </cell>
        </row>
        <row r="253">
          <cell r="A253">
            <v>894321</v>
          </cell>
          <cell r="G253" t="str">
            <v>やまがたアルカディア観光局</v>
          </cell>
        </row>
        <row r="254">
          <cell r="A254">
            <v>894322</v>
          </cell>
          <cell r="G254" t="str">
            <v>山里料理みたき園</v>
          </cell>
        </row>
        <row r="255">
          <cell r="A255">
            <v>894323</v>
          </cell>
          <cell r="G255" t="str">
            <v>有限会社　鳥市精肉店</v>
          </cell>
        </row>
        <row r="256">
          <cell r="A256">
            <v>894324</v>
          </cell>
        </row>
        <row r="257">
          <cell r="A257">
            <v>894325</v>
          </cell>
          <cell r="G257" t="str">
            <v>道の駅川のみなと長井</v>
          </cell>
        </row>
        <row r="258">
          <cell r="A258">
            <v>894326</v>
          </cell>
          <cell r="G258" t="str">
            <v>omuche outdoor&amp;sports club（ｵﾑｰﾁｪ）</v>
          </cell>
        </row>
        <row r="259">
          <cell r="A259">
            <v>894327</v>
          </cell>
          <cell r="G259" t="str">
            <v>しおばら千二百年物語/BLESS</v>
          </cell>
        </row>
        <row r="260">
          <cell r="A260">
            <v>894328</v>
          </cell>
          <cell r="G260" t="str">
            <v>ストライドラボ那須</v>
          </cell>
        </row>
        <row r="261">
          <cell r="A261">
            <v>894329</v>
          </cell>
          <cell r="G261" t="str">
            <v>ハンターマウンテン塩原</v>
          </cell>
        </row>
        <row r="262">
          <cell r="A262">
            <v>894330</v>
          </cell>
          <cell r="G262" t="str">
            <v>ムーラビート</v>
          </cell>
        </row>
        <row r="263">
          <cell r="A263">
            <v>894331</v>
          </cell>
          <cell r="G263" t="str">
            <v>もみじ谷大吊橋（たかはら森林組合「森林の駅」）</v>
          </cell>
        </row>
        <row r="264">
          <cell r="A264">
            <v>894332</v>
          </cell>
          <cell r="G264" t="str">
            <v>ライドエクスペリエンス</v>
          </cell>
        </row>
        <row r="265">
          <cell r="A265">
            <v>894333</v>
          </cell>
          <cell r="G265" t="str">
            <v>塩原あかつきの湯</v>
          </cell>
        </row>
        <row r="266">
          <cell r="A266">
            <v>894334</v>
          </cell>
          <cell r="G266" t="str">
            <v>塩原もの語り館</v>
          </cell>
        </row>
        <row r="267">
          <cell r="A267">
            <v>894335</v>
          </cell>
          <cell r="G267" t="str">
            <v>塩原温泉ビジターセンター</v>
          </cell>
        </row>
        <row r="268">
          <cell r="A268">
            <v>894336</v>
          </cell>
          <cell r="G268" t="str">
            <v>加登屋旅館</v>
          </cell>
        </row>
        <row r="269">
          <cell r="A269">
            <v>894337</v>
          </cell>
          <cell r="G269" t="str">
            <v>おみやげ笠間屋・レンタルスキーカサマヤ</v>
          </cell>
        </row>
        <row r="270">
          <cell r="A270">
            <v>894338</v>
          </cell>
          <cell r="G270" t="str">
            <v>光雲荘</v>
          </cell>
        </row>
        <row r="271">
          <cell r="A271">
            <v>894339</v>
          </cell>
          <cell r="G271" t="str">
            <v>奥那須・大正村　幸乃湯温泉</v>
          </cell>
        </row>
        <row r="272">
          <cell r="A272">
            <v>894340</v>
          </cell>
          <cell r="G272" t="str">
            <v>人・季・想をつむぐ宿 彩つむぎ</v>
          </cell>
        </row>
        <row r="273">
          <cell r="A273">
            <v>894341</v>
          </cell>
          <cell r="G273" t="str">
            <v>三斗小屋温泉 大黒屋</v>
          </cell>
        </row>
        <row r="274">
          <cell r="A274">
            <v>894342</v>
          </cell>
          <cell r="G274" t="str">
            <v>湯ったりの宿 松楓楼 松屋</v>
          </cell>
        </row>
        <row r="275">
          <cell r="A275">
            <v>894343</v>
          </cell>
          <cell r="G275" t="str">
            <v>赤沢温泉旅館</v>
          </cell>
        </row>
        <row r="276">
          <cell r="A276">
            <v>894344</v>
          </cell>
          <cell r="G276" t="str">
            <v>千本松牧場</v>
          </cell>
        </row>
        <row r="277">
          <cell r="A277">
            <v>894345</v>
          </cell>
          <cell r="G277" t="str">
            <v>湯守田中屋</v>
          </cell>
        </row>
        <row r="278">
          <cell r="A278">
            <v>894346</v>
          </cell>
          <cell r="G278" t="str">
            <v>湯荘白樺</v>
          </cell>
        </row>
        <row r="279">
          <cell r="A279">
            <v>894347</v>
          </cell>
          <cell r="G279" t="str">
            <v>那須塩原市観光局</v>
          </cell>
        </row>
        <row r="280">
          <cell r="A280">
            <v>894348</v>
          </cell>
          <cell r="G280" t="str">
            <v>四海漁業協同組合</v>
          </cell>
        </row>
        <row r="281">
          <cell r="A281">
            <v>894349</v>
          </cell>
          <cell r="G281" t="str">
            <v>キャンプinn海山</v>
          </cell>
        </row>
        <row r="282">
          <cell r="A282">
            <v>894350</v>
          </cell>
          <cell r="G282" t="str">
            <v>鶴巻温泉　元湯　陣屋</v>
          </cell>
        </row>
        <row r="283">
          <cell r="A283">
            <v>894351</v>
          </cell>
          <cell r="G283" t="str">
            <v>トラットリアピノーロ</v>
          </cell>
        </row>
        <row r="284">
          <cell r="A284">
            <v>894352</v>
          </cell>
          <cell r="G284" t="str">
            <v>串や　いち</v>
          </cell>
        </row>
        <row r="285">
          <cell r="A285">
            <v>894353</v>
          </cell>
          <cell r="G285" t="str">
            <v>カラオケ飲み処ぽんぽん</v>
          </cell>
        </row>
        <row r="286">
          <cell r="A286">
            <v>894354</v>
          </cell>
          <cell r="G286" t="str">
            <v>時代輪屋</v>
          </cell>
        </row>
        <row r="287">
          <cell r="A287">
            <v>894355</v>
          </cell>
          <cell r="G287" t="str">
            <v>白髭食堂</v>
          </cell>
        </row>
        <row r="288">
          <cell r="A288">
            <v>894356</v>
          </cell>
          <cell r="G288" t="str">
            <v>山口地ビール　レストラン　サンレミド・プロヴァンス</v>
          </cell>
        </row>
        <row r="289">
          <cell r="A289">
            <v>894357</v>
          </cell>
          <cell r="G289" t="str">
            <v>ホテルニューオータニ鳥取</v>
          </cell>
        </row>
        <row r="290">
          <cell r="A290">
            <v>894358</v>
          </cell>
          <cell r="G290" t="str">
            <v>三朝館</v>
          </cell>
        </row>
        <row r="291">
          <cell r="A291">
            <v>894359</v>
          </cell>
          <cell r="G291" t="str">
            <v>みのぶ自然の里</v>
          </cell>
        </row>
        <row r="292">
          <cell r="A292">
            <v>894360</v>
          </cell>
          <cell r="G292" t="str">
            <v>星に手のとどく丘キャンプ場</v>
          </cell>
        </row>
        <row r="293">
          <cell r="A293">
            <v>894361</v>
          </cell>
          <cell r="G293" t="str">
            <v>とうふや豆蔵　菰野テラス店</v>
          </cell>
        </row>
        <row r="294">
          <cell r="A294">
            <v>894362</v>
          </cell>
          <cell r="G294" t="str">
            <v>オグナほたか</v>
          </cell>
        </row>
        <row r="295">
          <cell r="A295">
            <v>894363</v>
          </cell>
          <cell r="G295" t="str">
            <v>ジェイアールバス関東　東京営業支店</v>
          </cell>
        </row>
        <row r="296">
          <cell r="A296">
            <v>894364</v>
          </cell>
          <cell r="G296" t="str">
            <v>ドラゴンキャンプ場</v>
          </cell>
        </row>
        <row r="297">
          <cell r="A297">
            <v>894365</v>
          </cell>
          <cell r="G297" t="str">
            <v>厚岸蒸溜所</v>
          </cell>
        </row>
        <row r="298">
          <cell r="A298">
            <v>894366</v>
          </cell>
          <cell r="G298" t="str">
            <v>寄居山温泉 ほっこりの湯</v>
          </cell>
        </row>
        <row r="299">
          <cell r="A299">
            <v>894367</v>
          </cell>
          <cell r="G299" t="str">
            <v>花の駅・片品 花咲の湯</v>
          </cell>
        </row>
        <row r="300">
          <cell r="A300">
            <v>894368</v>
          </cell>
          <cell r="G300" t="str">
            <v>道の駅 尾瀬かたしな</v>
          </cell>
        </row>
        <row r="301">
          <cell r="A301">
            <v>894369</v>
          </cell>
          <cell r="G301" t="str">
            <v>岩倉峡公園キャンプ場</v>
          </cell>
        </row>
        <row r="302">
          <cell r="A302">
            <v>894370</v>
          </cell>
          <cell r="G302" t="str">
            <v>ジェイアールバス関東株式会社</v>
          </cell>
        </row>
        <row r="303">
          <cell r="A303">
            <v>894371</v>
          </cell>
          <cell r="G303" t="str">
            <v>道の駅中条</v>
          </cell>
        </row>
        <row r="304">
          <cell r="A304">
            <v>894372</v>
          </cell>
          <cell r="G304" t="str">
            <v>天神岬スポーツ公園</v>
          </cell>
        </row>
        <row r="305">
          <cell r="A305">
            <v>894373</v>
          </cell>
          <cell r="G305" t="str">
            <v>ジェイアールバス関東　小諸営業支店</v>
          </cell>
        </row>
        <row r="306">
          <cell r="A306">
            <v>894374</v>
          </cell>
          <cell r="G306" t="str">
            <v>ジェイアールバス関東　西那須野営業支店</v>
          </cell>
        </row>
        <row r="307">
          <cell r="A307">
            <v>894375</v>
          </cell>
          <cell r="G307" t="str">
            <v>近畿日本ツーリスト</v>
          </cell>
        </row>
        <row r="308">
          <cell r="A308">
            <v>894376</v>
          </cell>
          <cell r="G308" t="str">
            <v>須佐湾エコロジーキャンプ場</v>
          </cell>
        </row>
        <row r="309">
          <cell r="A309">
            <v>894377</v>
          </cell>
          <cell r="G309" t="str">
            <v>道の駅ばんだい</v>
          </cell>
        </row>
        <row r="310">
          <cell r="A310">
            <v>894378</v>
          </cell>
          <cell r="G310" t="str">
            <v>季の郷湯ら里</v>
          </cell>
        </row>
        <row r="311">
          <cell r="A311">
            <v>894379</v>
          </cell>
          <cell r="G311" t="str">
            <v>ふれあい農園モンファーム</v>
          </cell>
        </row>
        <row r="312">
          <cell r="A312">
            <v>894380</v>
          </cell>
          <cell r="G312" t="str">
            <v>道の駅ならは</v>
          </cell>
        </row>
        <row r="313">
          <cell r="A313">
            <v>894381</v>
          </cell>
          <cell r="G313" t="str">
            <v>諏訪湖カヤック</v>
          </cell>
        </row>
        <row r="314">
          <cell r="A314">
            <v>894382</v>
          </cell>
          <cell r="G314" t="str">
            <v>くるみ沢旅館</v>
          </cell>
        </row>
        <row r="315">
          <cell r="A315">
            <v>894383</v>
          </cell>
          <cell r="G315" t="str">
            <v>ホテルジャパン志賀</v>
          </cell>
        </row>
        <row r="316">
          <cell r="A316">
            <v>894384</v>
          </cell>
          <cell r="G316" t="str">
            <v>斑尾高原キャンピングパーク</v>
          </cell>
        </row>
        <row r="317">
          <cell r="A317">
            <v>894385</v>
          </cell>
          <cell r="G317" t="str">
            <v>Café＆Spaceめぐる</v>
          </cell>
        </row>
        <row r="318">
          <cell r="A318">
            <v>894386</v>
          </cell>
          <cell r="G318" t="str">
            <v>fun surf／oasis sup cruise</v>
          </cell>
        </row>
        <row r="319">
          <cell r="A319">
            <v>894387</v>
          </cell>
          <cell r="G319" t="str">
            <v>たまごのたまこ阪南店</v>
          </cell>
        </row>
        <row r="320">
          <cell r="A320">
            <v>894388</v>
          </cell>
          <cell r="G320" t="str">
            <v>Cafe  NACLEY</v>
          </cell>
        </row>
        <row r="321">
          <cell r="A321">
            <v>894389</v>
          </cell>
          <cell r="G321" t="str">
            <v>漁師の家めし　英進丸　名倉</v>
          </cell>
        </row>
        <row r="322">
          <cell r="A322">
            <v>894390</v>
          </cell>
          <cell r="G322" t="str">
            <v>関空オーシャンフロント</v>
          </cell>
        </row>
        <row r="323">
          <cell r="A323">
            <v>894391</v>
          </cell>
          <cell r="G323" t="str">
            <v>スノーパーク小出</v>
          </cell>
        </row>
        <row r="324">
          <cell r="A324">
            <v>894392</v>
          </cell>
          <cell r="G324" t="str">
            <v>MOUNTAIN　HUT</v>
          </cell>
        </row>
        <row r="325">
          <cell r="A325">
            <v>894393</v>
          </cell>
          <cell r="G325" t="str">
            <v>Café Bramley</v>
          </cell>
        </row>
        <row r="326">
          <cell r="A326">
            <v>894394</v>
          </cell>
          <cell r="G326" t="str">
            <v>ゆめパーク牧野</v>
          </cell>
        </row>
        <row r="327">
          <cell r="A327">
            <v>894395</v>
          </cell>
          <cell r="G327" t="str">
            <v>鳥取県自然体験塾</v>
          </cell>
        </row>
        <row r="328">
          <cell r="A328">
            <v>894396</v>
          </cell>
          <cell r="G328" t="str">
            <v>北海道アドベンチャーツアーズ</v>
          </cell>
        </row>
        <row r="329">
          <cell r="A329">
            <v>894397</v>
          </cell>
          <cell r="G329" t="str">
            <v>キッズコムファーム</v>
          </cell>
        </row>
        <row r="330">
          <cell r="A330">
            <v>894398</v>
          </cell>
          <cell r="G330" t="str">
            <v>コーヒーとごはんのお店　木古里</v>
          </cell>
        </row>
        <row r="331">
          <cell r="A331">
            <v>894399</v>
          </cell>
          <cell r="G331" t="str">
            <v>寿し処　かきた</v>
          </cell>
        </row>
        <row r="332">
          <cell r="A332">
            <v>894400</v>
          </cell>
          <cell r="G332" t="str">
            <v>ぺコレラ学舎</v>
          </cell>
        </row>
        <row r="333">
          <cell r="A333">
            <v>894401</v>
          </cell>
          <cell r="G333" t="str">
            <v>隠岐シーサイド岬</v>
          </cell>
        </row>
        <row r="334">
          <cell r="A334">
            <v>894402</v>
          </cell>
          <cell r="G334" t="str">
            <v>浦富海岸島めぐり遊覧船</v>
          </cell>
        </row>
        <row r="335">
          <cell r="A335">
            <v>894403</v>
          </cell>
          <cell r="G335" t="str">
            <v>赤猪岩神社前売店</v>
          </cell>
        </row>
        <row r="336">
          <cell r="A336">
            <v>894404</v>
          </cell>
          <cell r="G336" t="str">
            <v>大漁市場なかうら</v>
          </cell>
        </row>
        <row r="337">
          <cell r="A337">
            <v>894405</v>
          </cell>
          <cell r="G337" t="str">
            <v>甘利山グリーンロッジ</v>
          </cell>
        </row>
        <row r="338">
          <cell r="A338">
            <v>894406</v>
          </cell>
          <cell r="G338" t="str">
            <v>恵みの湯</v>
          </cell>
        </row>
        <row r="339">
          <cell r="A339">
            <v>894407</v>
          </cell>
          <cell r="G339" t="str">
            <v>いちごの家</v>
          </cell>
        </row>
        <row r="340">
          <cell r="A340">
            <v>894408</v>
          </cell>
          <cell r="G340" t="str">
            <v>フォレスト＆ウォーター</v>
          </cell>
        </row>
        <row r="341">
          <cell r="A341">
            <v>894409</v>
          </cell>
          <cell r="G341" t="str">
            <v>料理旅館　樋口</v>
          </cell>
        </row>
        <row r="342">
          <cell r="A342">
            <v>894410</v>
          </cell>
          <cell r="G342" t="str">
            <v>荻の里温泉</v>
          </cell>
        </row>
        <row r="343">
          <cell r="A343">
            <v>894411</v>
          </cell>
          <cell r="G343" t="str">
            <v>民宿清流</v>
          </cell>
        </row>
        <row r="344">
          <cell r="A344">
            <v>894412</v>
          </cell>
          <cell r="G344" t="str">
            <v>関金温泉　湯楽里</v>
          </cell>
        </row>
        <row r="345">
          <cell r="A345">
            <v>894414</v>
          </cell>
          <cell r="G345" t="str">
            <v>アウトドア・スポーツショップACTIVIT（アクティビット）</v>
          </cell>
        </row>
        <row r="346">
          <cell r="A346">
            <v>894413</v>
          </cell>
          <cell r="G346" t="str">
            <v>境港観光案内所</v>
          </cell>
        </row>
        <row r="347">
          <cell r="A347">
            <v>894415</v>
          </cell>
          <cell r="G347" t="str">
            <v>ノルン水上スキー場</v>
          </cell>
        </row>
        <row r="348">
          <cell r="A348">
            <v>894416</v>
          </cell>
          <cell r="G348" t="str">
            <v>月夜野まるかチェリー園</v>
          </cell>
        </row>
        <row r="349">
          <cell r="A349">
            <v>894417</v>
          </cell>
          <cell r="G349" t="str">
            <v>福島県会津自然の家</v>
          </cell>
        </row>
        <row r="350">
          <cell r="A350">
            <v>894418</v>
          </cell>
          <cell r="G350" t="str">
            <v>ソアリングシステム パラグライダースクール</v>
          </cell>
        </row>
        <row r="351">
          <cell r="A351">
            <v>894419</v>
          </cell>
          <cell r="G351" t="str">
            <v>白い森交流センター りふれ</v>
          </cell>
        </row>
        <row r="352">
          <cell r="A352">
            <v>894420</v>
          </cell>
          <cell r="G352" t="str">
            <v>NIPPONIA 白鷹 源内邸</v>
          </cell>
        </row>
        <row r="353">
          <cell r="A353">
            <v>894421</v>
          </cell>
          <cell r="G353" t="str">
            <v>鷹野湯温泉 パレス松風</v>
          </cell>
        </row>
        <row r="354">
          <cell r="A354">
            <v>894422</v>
          </cell>
          <cell r="G354" t="str">
            <v>山形座瀧波</v>
          </cell>
        </row>
        <row r="355">
          <cell r="A355">
            <v>894423</v>
          </cell>
          <cell r="G355" t="str">
            <v>読売旅行</v>
          </cell>
        </row>
        <row r="356">
          <cell r="A356">
            <v>894424</v>
          </cell>
          <cell r="G356" t="str">
            <v>水上高原スキーリゾート</v>
          </cell>
        </row>
        <row r="357">
          <cell r="A357">
            <v>894425</v>
          </cell>
          <cell r="G357" t="str">
            <v>猿山　モンキーマウンテン</v>
          </cell>
        </row>
        <row r="358">
          <cell r="A358">
            <v>894426</v>
          </cell>
          <cell r="G358" t="str">
            <v>冒険小屋</v>
          </cell>
        </row>
        <row r="359">
          <cell r="A359">
            <v>894427</v>
          </cell>
          <cell r="G359" t="str">
            <v>重要文化財　江川家住宅</v>
          </cell>
        </row>
        <row r="360">
          <cell r="A360">
            <v>894428</v>
          </cell>
          <cell r="G360" t="str">
            <v>水上高原ホテル２００</v>
          </cell>
        </row>
        <row r="361">
          <cell r="A361">
            <v>894429</v>
          </cell>
          <cell r="G361" t="str">
            <v>天地のテラスゆしお FARM＆EXPERIENCE</v>
          </cell>
        </row>
        <row r="362">
          <cell r="A362">
            <v>894430</v>
          </cell>
          <cell r="G362" t="str">
            <v>SLYCE BASE CAMP &amp; HALO CAFÉ</v>
          </cell>
        </row>
        <row r="363">
          <cell r="A363">
            <v>894431</v>
          </cell>
          <cell r="G363" t="str">
            <v>東近江市あらゆる場面で木を使う推進協議会</v>
          </cell>
        </row>
        <row r="364">
          <cell r="A364">
            <v>894432</v>
          </cell>
          <cell r="G364" t="str">
            <v>フェアフィールド･バイ･マリオット･奈良天理山の辺の道</v>
          </cell>
        </row>
        <row r="365">
          <cell r="A365">
            <v>894433</v>
          </cell>
          <cell r="G365" t="str">
            <v>フェアフィールド･バイ･マリオット･北海道えにわ</v>
          </cell>
        </row>
        <row r="366">
          <cell r="A366">
            <v>894434</v>
          </cell>
          <cell r="G366" t="str">
            <v>フェアフィールド･バイ･マリオット･北海道長沼マオイの丘公園</v>
          </cell>
        </row>
        <row r="367">
          <cell r="A367">
            <v>894435</v>
          </cell>
          <cell r="G367" t="str">
            <v>フェアフィールド･バイ･マリオット･北海道南富良野</v>
          </cell>
        </row>
        <row r="368">
          <cell r="A368">
            <v>894436</v>
          </cell>
          <cell r="G368" t="str">
            <v>丹波篠山キャンプ場　やまもりサーキット</v>
          </cell>
        </row>
        <row r="369">
          <cell r="A369">
            <v>894437</v>
          </cell>
          <cell r="G369" t="str">
            <v>窯焼きピザの店ラ・ビエール</v>
          </cell>
        </row>
        <row r="370">
          <cell r="A370">
            <v>894438</v>
          </cell>
          <cell r="G370" t="str">
            <v>OneDrop outdoor guide service</v>
          </cell>
        </row>
        <row r="371">
          <cell r="A371">
            <v>894439</v>
          </cell>
          <cell r="G371" t="str">
            <v>TOMO CAMPERS</v>
          </cell>
        </row>
        <row r="372">
          <cell r="A372">
            <v>894440</v>
          </cell>
          <cell r="G372" t="str">
            <v>牛窓オリーブ園</v>
          </cell>
        </row>
        <row r="373">
          <cell r="A373">
            <v>894441</v>
          </cell>
          <cell r="G373" t="str">
            <v>一組限定の民泊　古民家 日向家</v>
          </cell>
        </row>
        <row r="374">
          <cell r="A374">
            <v>894442</v>
          </cell>
          <cell r="G374" t="str">
            <v>南さつま市観光協会</v>
          </cell>
        </row>
        <row r="375">
          <cell r="A375">
            <v>894443</v>
          </cell>
          <cell r="G375" t="str">
            <v>道後温泉　ホテル古湧園</v>
          </cell>
        </row>
        <row r="376">
          <cell r="A376">
            <v>894444</v>
          </cell>
          <cell r="G376" t="str">
            <v>NPO法人富山南砺　育てる会</v>
          </cell>
        </row>
        <row r="377">
          <cell r="A377">
            <v>894445</v>
          </cell>
          <cell r="G377" t="str">
            <v>宿屋まてまて</v>
          </cell>
        </row>
        <row r="378">
          <cell r="A378">
            <v>894446</v>
          </cell>
          <cell r="G378" t="str">
            <v>妙高高原観光案内所</v>
          </cell>
        </row>
        <row r="379">
          <cell r="A379">
            <v>894020</v>
          </cell>
          <cell r="G379" t="str">
            <v>苗名の湯</v>
          </cell>
        </row>
        <row r="380">
          <cell r="A380">
            <v>891308</v>
          </cell>
          <cell r="G380" t="str">
            <v>石鎚山温泉　京屋旅館</v>
          </cell>
        </row>
        <row r="381">
          <cell r="A381">
            <v>894449</v>
          </cell>
          <cell r="G381" t="str">
            <v>嬬恋村農産物等直売所</v>
          </cell>
        </row>
        <row r="382">
          <cell r="A382">
            <v>894450</v>
          </cell>
          <cell r="G382" t="str">
            <v>咲くカフェ</v>
          </cell>
        </row>
        <row r="383">
          <cell r="A383">
            <v>894451</v>
          </cell>
          <cell r="G383" t="str">
            <v>大子温泉やみぞホテル</v>
          </cell>
        </row>
        <row r="384">
          <cell r="A384">
            <v>894452</v>
          </cell>
          <cell r="G384" t="str">
            <v>旅八</v>
          </cell>
        </row>
        <row r="385">
          <cell r="A385">
            <v>894453</v>
          </cell>
          <cell r="G385" t="str">
            <v>山田緑地</v>
          </cell>
        </row>
        <row r="386">
          <cell r="A386">
            <v>894454</v>
          </cell>
          <cell r="G386" t="str">
            <v>インパックツアーズ</v>
          </cell>
        </row>
        <row r="387">
          <cell r="A387">
            <v>894455</v>
          </cell>
          <cell r="G387" t="str">
            <v>目白鍾乳洞</v>
          </cell>
        </row>
        <row r="388">
          <cell r="A388">
            <v>894456</v>
          </cell>
          <cell r="G388" t="str">
            <v>THE PARKLODGE 上高地</v>
          </cell>
        </row>
        <row r="389">
          <cell r="A389">
            <v>894457</v>
          </cell>
          <cell r="G389" t="str">
            <v>しらびそ小屋</v>
          </cell>
        </row>
        <row r="390">
          <cell r="A390">
            <v>894458</v>
          </cell>
          <cell r="G390" t="str">
            <v>笹井ホテル</v>
          </cell>
        </row>
        <row r="391">
          <cell r="A391">
            <v>894459</v>
          </cell>
          <cell r="G391" t="str">
            <v>十勝川温泉第一ホテル　豊洲亭・豆陽亭</v>
          </cell>
        </row>
        <row r="392">
          <cell r="A392">
            <v>894460</v>
          </cell>
          <cell r="G392" t="str">
            <v>観月苑</v>
          </cell>
        </row>
        <row r="393">
          <cell r="A393">
            <v>894461</v>
          </cell>
          <cell r="G393" t="str">
            <v xml:space="preserve">たまごのたまこ </v>
          </cell>
        </row>
        <row r="394">
          <cell r="A394">
            <v>894462</v>
          </cell>
          <cell r="G394" t="str">
            <v>古民家レストランらんたん</v>
          </cell>
        </row>
        <row r="395">
          <cell r="A395">
            <v>894463</v>
          </cell>
          <cell r="G395" t="str">
            <v>油谷青少年自然の家</v>
          </cell>
        </row>
        <row r="396">
          <cell r="A396">
            <v>894464</v>
          </cell>
          <cell r="G396" t="str">
            <v>MORIKOYA CABANON 北軽井沢</v>
          </cell>
        </row>
        <row r="397">
          <cell r="A397">
            <v>894465</v>
          </cell>
          <cell r="G397" t="str">
            <v>ターブル ベジ</v>
          </cell>
        </row>
        <row r="398">
          <cell r="A398">
            <v>894466</v>
          </cell>
          <cell r="G398" t="str">
            <v>よりみちベーカリー</v>
          </cell>
        </row>
        <row r="399">
          <cell r="A399">
            <v>894467</v>
          </cell>
          <cell r="G399" t="str">
            <v>からあげハウス</v>
          </cell>
        </row>
        <row r="400">
          <cell r="A400">
            <v>894468</v>
          </cell>
          <cell r="G400" t="str">
            <v>十勝ネイチャーセンターTokachi.Outdoor.Planning</v>
          </cell>
        </row>
        <row r="401">
          <cell r="A401">
            <v>894469</v>
          </cell>
          <cell r="G401" t="str">
            <v>道の駅ガーデンスパ十勝川温泉</v>
          </cell>
        </row>
        <row r="402">
          <cell r="A402">
            <v>894470</v>
          </cell>
          <cell r="G402" t="str">
            <v>ホテル大平原</v>
          </cell>
        </row>
        <row r="403">
          <cell r="A403">
            <v>894471</v>
          </cell>
          <cell r="G403" t="str">
            <v>くつろぎたいのも山々。</v>
          </cell>
        </row>
        <row r="404">
          <cell r="A404">
            <v>894472</v>
          </cell>
          <cell r="G404" t="str">
            <v>富士山 天母の湯</v>
          </cell>
        </row>
        <row r="405">
          <cell r="A405">
            <v>894473</v>
          </cell>
          <cell r="G405" t="str">
            <v>BSCウォータースポーツセンター</v>
          </cell>
        </row>
        <row r="406">
          <cell r="A406">
            <v>894474</v>
          </cell>
          <cell r="G406" t="str">
            <v>うろこ市</v>
          </cell>
        </row>
        <row r="407">
          <cell r="A407">
            <v>894475</v>
          </cell>
          <cell r="G407" t="str">
            <v>稚内グランドホテル</v>
          </cell>
        </row>
        <row r="408">
          <cell r="A408">
            <v>894476</v>
          </cell>
          <cell r="G408" t="str">
            <v>ホテル御園</v>
          </cell>
        </row>
        <row r="409">
          <cell r="A409">
            <v>894477</v>
          </cell>
          <cell r="G409" t="str">
            <v>ワッカナイセレクト</v>
          </cell>
        </row>
        <row r="410">
          <cell r="A410">
            <v>894478</v>
          </cell>
          <cell r="G410" t="str">
            <v>車屋 源氏</v>
          </cell>
        </row>
        <row r="411">
          <cell r="A411">
            <v>894479</v>
          </cell>
          <cell r="G411" t="str">
            <v>明田鮮魚店</v>
          </cell>
        </row>
        <row r="412">
          <cell r="A412">
            <v>894480</v>
          </cell>
          <cell r="G412" t="str">
            <v>和の実榊</v>
          </cell>
        </row>
        <row r="413">
          <cell r="A413">
            <v>894481</v>
          </cell>
          <cell r="G413" t="str">
            <v>洋食プチジョア</v>
          </cell>
        </row>
        <row r="414">
          <cell r="A414">
            <v>894482</v>
          </cell>
          <cell r="G414" t="str">
            <v>満寿屋みちます</v>
          </cell>
        </row>
        <row r="415">
          <cell r="A415">
            <v>894483</v>
          </cell>
          <cell r="G415" t="str">
            <v>茶屋GREEN</v>
          </cell>
        </row>
        <row r="416">
          <cell r="A416">
            <v>894484</v>
          </cell>
          <cell r="G416" t="str">
            <v>らぁめん藤</v>
          </cell>
        </row>
        <row r="417">
          <cell r="A417">
            <v>894485</v>
          </cell>
          <cell r="G417" t="str">
            <v>ぶたはげ</v>
          </cell>
        </row>
        <row r="418">
          <cell r="A418">
            <v>894486</v>
          </cell>
          <cell r="G418" t="str">
            <v>なつぞら市場</v>
          </cell>
        </row>
        <row r="419">
          <cell r="A419">
            <v>894487</v>
          </cell>
          <cell r="G419" t="str">
            <v>そばや然</v>
          </cell>
        </row>
        <row r="420">
          <cell r="A420">
            <v>894488</v>
          </cell>
          <cell r="G420" t="str">
            <v>SKYPIEA（スカイピア）</v>
          </cell>
        </row>
        <row r="421">
          <cell r="A421">
            <v>894489</v>
          </cell>
          <cell r="G421" t="str">
            <v>うどん麦笑壱咲</v>
          </cell>
        </row>
        <row r="422">
          <cell r="A422">
            <v>894490</v>
          </cell>
          <cell r="G422" t="str">
            <v>波音（はおん）の宿 くろしお</v>
          </cell>
        </row>
        <row r="423">
          <cell r="A423">
            <v>894491</v>
          </cell>
          <cell r="G423" t="str">
            <v>ホテル琵琶レイクオーツカ</v>
          </cell>
        </row>
        <row r="424">
          <cell r="A424">
            <v>894492</v>
          </cell>
          <cell r="G424" t="str">
            <v>Kameda-YA</v>
          </cell>
        </row>
        <row r="425">
          <cell r="A425">
            <v>894493</v>
          </cell>
          <cell r="G425" t="str">
            <v>つなぎ温泉「四季彩」</v>
          </cell>
        </row>
        <row r="426">
          <cell r="A426">
            <v>894494</v>
          </cell>
          <cell r="G426" t="str">
            <v>つなぎ百貨堂</v>
          </cell>
        </row>
        <row r="427">
          <cell r="A427">
            <v>894495</v>
          </cell>
          <cell r="G427" t="str">
            <v>亀萬酒造</v>
          </cell>
        </row>
        <row r="428">
          <cell r="A428">
            <v>894496</v>
          </cell>
          <cell r="G428" t="str">
            <v>（一社）南紀串本観光協会</v>
          </cell>
        </row>
        <row r="429">
          <cell r="A429">
            <v>894497</v>
          </cell>
          <cell r="G429" t="str">
            <v>プライベートキャンプ場 ひなの森</v>
          </cell>
        </row>
        <row r="430">
          <cell r="A430">
            <v>894498</v>
          </cell>
          <cell r="G430" t="str">
            <v>グリーンパークすのかわオートキャンプ場</v>
          </cell>
        </row>
        <row r="431">
          <cell r="A431">
            <v>894499</v>
          </cell>
          <cell r="G431" t="str">
            <v>ゆらり内海</v>
          </cell>
        </row>
        <row r="432">
          <cell r="A432">
            <v>894500</v>
          </cell>
          <cell r="G432" t="str">
            <v>一本松温泉あけぼの荘</v>
          </cell>
        </row>
        <row r="433">
          <cell r="A433">
            <v>894501</v>
          </cell>
          <cell r="G433" t="str">
            <v>須ノ川公園</v>
          </cell>
        </row>
        <row r="434">
          <cell r="A434">
            <v>894502</v>
          </cell>
          <cell r="G434" t="str">
            <v>西海観光船</v>
          </cell>
        </row>
        <row r="435">
          <cell r="A435">
            <v>894503</v>
          </cell>
          <cell r="G435" t="str">
            <v>シーウォーカー</v>
          </cell>
        </row>
        <row r="436">
          <cell r="A436">
            <v>894504</v>
          </cell>
          <cell r="G436" t="str">
            <v>だんだん館</v>
          </cell>
        </row>
        <row r="437">
          <cell r="A437">
            <v>894505</v>
          </cell>
          <cell r="G437" t="str">
            <v>芽室町観光物産協会</v>
          </cell>
        </row>
        <row r="438">
          <cell r="A438">
            <v>894506</v>
          </cell>
          <cell r="G438" t="str">
            <v>大丸山森林公園サンタの家</v>
          </cell>
        </row>
        <row r="439">
          <cell r="A439">
            <v>894507</v>
          </cell>
          <cell r="G439" t="str">
            <v>カフェダイニング サルビア</v>
          </cell>
        </row>
        <row r="440">
          <cell r="A440">
            <v>894508</v>
          </cell>
          <cell r="G440" t="str">
            <v>十勝千年の森</v>
          </cell>
        </row>
        <row r="441">
          <cell r="A441">
            <v>894509</v>
          </cell>
          <cell r="G441" t="str">
            <v>展望レストラン とかち亭</v>
          </cell>
        </row>
        <row r="442">
          <cell r="A442">
            <v>894510</v>
          </cell>
          <cell r="G442" t="str">
            <v>帯広市畜産研修センター（カウベルハウス）</v>
          </cell>
        </row>
        <row r="443">
          <cell r="A443">
            <v>894511</v>
          </cell>
          <cell r="G443" t="str">
            <v>紫竹ガーデン</v>
          </cell>
        </row>
        <row r="444">
          <cell r="A444">
            <v>894512</v>
          </cell>
          <cell r="G444" t="str">
            <v>真鍋庭園</v>
          </cell>
        </row>
        <row r="445">
          <cell r="A445">
            <v>894513</v>
          </cell>
          <cell r="G445" t="str">
            <v>カムイコタン公園キャンプ場</v>
          </cell>
        </row>
        <row r="446">
          <cell r="A446">
            <v>894514</v>
          </cell>
          <cell r="G446" t="str">
            <v>道の駅コスモール大樹</v>
          </cell>
        </row>
        <row r="447">
          <cell r="A447">
            <v>894515</v>
          </cell>
          <cell r="G447" t="str">
            <v>晩成温泉</v>
          </cell>
        </row>
        <row r="448">
          <cell r="A448">
            <v>894516</v>
          </cell>
          <cell r="G448" t="str">
            <v>千サルバトーレ12</v>
          </cell>
        </row>
        <row r="449">
          <cell r="A449">
            <v>894517</v>
          </cell>
          <cell r="G449" t="str">
            <v>グランピングリゾート　フェーリエンドルフ</v>
          </cell>
        </row>
        <row r="450">
          <cell r="A450">
            <v>894518</v>
          </cell>
          <cell r="G450" t="str">
            <v>札内川園地キャンプ場／日高山脈山岳センター</v>
          </cell>
        </row>
        <row r="451">
          <cell r="A451">
            <v>894519</v>
          </cell>
          <cell r="G451" t="str">
            <v>瀬戸内 NATURAL FIELD</v>
          </cell>
        </row>
        <row r="452">
          <cell r="A452">
            <v>894520</v>
          </cell>
          <cell r="G452" t="str">
            <v>丸平金物店</v>
          </cell>
        </row>
        <row r="453">
          <cell r="A453">
            <v>894521</v>
          </cell>
          <cell r="G453" t="str">
            <v>HAPPY FEW DIVING</v>
          </cell>
        </row>
        <row r="454">
          <cell r="A454">
            <v>894522</v>
          </cell>
          <cell r="G454" t="str">
            <v>Naluオーダーアクセサリー</v>
          </cell>
        </row>
        <row r="455">
          <cell r="A455">
            <v>894523</v>
          </cell>
          <cell r="G455" t="str">
            <v>茶処あがりまた</v>
          </cell>
        </row>
        <row r="456">
          <cell r="A456">
            <v>894524</v>
          </cell>
          <cell r="G456" t="str">
            <v>まぁ～いキッチン</v>
          </cell>
        </row>
        <row r="457">
          <cell r="A457">
            <v>894525</v>
          </cell>
          <cell r="G457" t="str">
            <v>カフェテラス　ホライズン</v>
          </cell>
        </row>
        <row r="458">
          <cell r="A458">
            <v>894526</v>
          </cell>
          <cell r="G458" t="str">
            <v>Lrcafe.teico</v>
          </cell>
        </row>
        <row r="459">
          <cell r="A459">
            <v>894527</v>
          </cell>
          <cell r="G459" t="str">
            <v>居酒屋　新撰組・武</v>
          </cell>
        </row>
        <row r="460">
          <cell r="A460">
            <v>894528</v>
          </cell>
          <cell r="G460" t="str">
            <v>Bistro　Nova　Costa</v>
          </cell>
        </row>
        <row r="461">
          <cell r="A461">
            <v>894529</v>
          </cell>
          <cell r="G461" t="str">
            <v>㈱サンセットリゾート</v>
          </cell>
        </row>
        <row r="462">
          <cell r="A462">
            <v>894530</v>
          </cell>
          <cell r="G462" t="str">
            <v>㈲リゾ－トホテル石</v>
          </cell>
        </row>
        <row r="463">
          <cell r="A463">
            <v>894531</v>
          </cell>
          <cell r="G463" t="str">
            <v>合同会社レッドイン</v>
          </cell>
        </row>
        <row r="464">
          <cell r="A464">
            <v>894532</v>
          </cell>
          <cell r="G464" t="str">
            <v>民宿平和の森荘</v>
          </cell>
        </row>
        <row r="465">
          <cell r="A465">
            <v>894533</v>
          </cell>
          <cell r="G465" t="str">
            <v>伝泊～海亀ビーチの宿～</v>
          </cell>
        </row>
        <row r="466">
          <cell r="A466">
            <v>894534</v>
          </cell>
          <cell r="G466" t="str">
            <v>伝泊～展望台のある宿～</v>
          </cell>
        </row>
        <row r="467">
          <cell r="A467">
            <v>894535</v>
          </cell>
          <cell r="G467" t="str">
            <v>伝泊～サンゴ石小屋のある宿～</v>
          </cell>
        </row>
        <row r="468">
          <cell r="A468">
            <v>894536</v>
          </cell>
          <cell r="G468" t="str">
            <v>伝泊～海みるテラスの宿～</v>
          </cell>
        </row>
        <row r="469">
          <cell r="A469">
            <v>894537</v>
          </cell>
          <cell r="G469" t="str">
            <v>伝泊～だんだん芝生と海の宿～</v>
          </cell>
        </row>
        <row r="470">
          <cell r="A470">
            <v>894538</v>
          </cell>
          <cell r="G470" t="str">
            <v>伝泊～時うつろう小屋組の宿～</v>
          </cell>
        </row>
        <row r="471">
          <cell r="A471">
            <v>894539</v>
          </cell>
          <cell r="G471" t="str">
            <v>アドベンチャーバレーSAGA</v>
          </cell>
        </row>
        <row r="472">
          <cell r="A472">
            <v>894540</v>
          </cell>
          <cell r="G472" t="str">
            <v>ひがしせふり温泉　山茶花の湯</v>
          </cell>
        </row>
        <row r="473">
          <cell r="A473">
            <v>894541</v>
          </cell>
          <cell r="G473" t="str">
            <v>道の駅吉野ヶ里 さざんか千坊館</v>
          </cell>
        </row>
        <row r="474">
          <cell r="A474">
            <v>894542</v>
          </cell>
          <cell r="G474" t="str">
            <v>ステンドグラス工房　ツバメ製作所</v>
          </cell>
        </row>
        <row r="475">
          <cell r="A475">
            <v>894543</v>
          </cell>
          <cell r="G475" t="str">
            <v>鎌岩館</v>
          </cell>
        </row>
        <row r="476">
          <cell r="A476">
            <v>894544</v>
          </cell>
          <cell r="G476" t="str">
            <v>国民宿舎新嵐山荘</v>
          </cell>
        </row>
        <row r="477">
          <cell r="A477">
            <v>894545</v>
          </cell>
          <cell r="G477" t="str">
            <v>愛南町観光協会</v>
          </cell>
        </row>
        <row r="478">
          <cell r="A478">
            <v>894546</v>
          </cell>
          <cell r="G478" t="str">
            <v>山出憩いの里温泉</v>
          </cell>
        </row>
        <row r="479">
          <cell r="A479">
            <v>894547</v>
          </cell>
          <cell r="G479" t="str">
            <v>フレッシュ一本松</v>
          </cell>
        </row>
        <row r="480">
          <cell r="A480">
            <v>894548</v>
          </cell>
          <cell r="G480" t="str">
            <v>道の駅みしょうＭＩＣ</v>
          </cell>
        </row>
        <row r="481">
          <cell r="A481">
            <v>894549</v>
          </cell>
          <cell r="G481" t="str">
            <v>九頭竜スキー場</v>
          </cell>
        </row>
        <row r="482">
          <cell r="A482">
            <v>894550</v>
          </cell>
          <cell r="G482" t="str">
            <v>ネイパル北見</v>
          </cell>
        </row>
        <row r="483">
          <cell r="A483">
            <v>894551</v>
          </cell>
          <cell r="G483" t="str">
            <v>HEROES　PARK</v>
          </cell>
        </row>
        <row r="484">
          <cell r="A484">
            <v>894552</v>
          </cell>
          <cell r="G484" t="str">
            <v>塩別つるつる温泉</v>
          </cell>
        </row>
        <row r="485">
          <cell r="A485">
            <v>894553</v>
          </cell>
          <cell r="G485" t="str">
            <v>サイクルショップCSS</v>
          </cell>
        </row>
        <row r="486">
          <cell r="A486">
            <v>894554</v>
          </cell>
          <cell r="G486" t="str">
            <v>かなやま湖畔キャンプ場</v>
          </cell>
        </row>
        <row r="487">
          <cell r="A487">
            <v>894555</v>
          </cell>
          <cell r="G487" t="str">
            <v>かなやま湖オートキャンプ場</v>
          </cell>
        </row>
        <row r="488">
          <cell r="A488">
            <v>894556</v>
          </cell>
          <cell r="G488" t="str">
            <v>大子おやき学校</v>
          </cell>
        </row>
        <row r="489">
          <cell r="A489">
            <v>894557</v>
          </cell>
          <cell r="G489" t="str">
            <v>有限会社　塩山酒販</v>
          </cell>
        </row>
        <row r="490">
          <cell r="A490">
            <v>894558</v>
          </cell>
          <cell r="G490" t="str">
            <v>浦沢屋</v>
          </cell>
        </row>
        <row r="491">
          <cell r="A491">
            <v>894559</v>
          </cell>
          <cell r="G491" t="str">
            <v>山小舎　福ちゃん荘</v>
          </cell>
        </row>
        <row r="492">
          <cell r="A492">
            <v>894560</v>
          </cell>
          <cell r="G492" t="str">
            <v>信玉園</v>
          </cell>
        </row>
        <row r="493">
          <cell r="A493">
            <v>894561</v>
          </cell>
          <cell r="G493" t="str">
            <v>信玄館</v>
          </cell>
        </row>
        <row r="494">
          <cell r="A494">
            <v>894562</v>
          </cell>
          <cell r="G494" t="str">
            <v>青峰園</v>
          </cell>
        </row>
        <row r="495">
          <cell r="A495">
            <v>894563</v>
          </cell>
          <cell r="G495" t="str">
            <v>小倉城・小倉城庭園</v>
          </cell>
        </row>
        <row r="496">
          <cell r="A496">
            <v>894564</v>
          </cell>
          <cell r="G496" t="str">
            <v>信玄食品</v>
          </cell>
        </row>
        <row r="497">
          <cell r="A497">
            <v>894565</v>
          </cell>
          <cell r="G497" t="str">
            <v>くらしとごはんリクル</v>
          </cell>
        </row>
        <row r="498">
          <cell r="A498">
            <v>894566</v>
          </cell>
          <cell r="G498" t="str">
            <v>マルブン小松本店</v>
          </cell>
        </row>
        <row r="499">
          <cell r="A499">
            <v>894567</v>
          </cell>
          <cell r="G499" t="str">
            <v>近江丼丸</v>
          </cell>
        </row>
        <row r="500">
          <cell r="A500">
            <v>894568</v>
          </cell>
          <cell r="G500" t="str">
            <v>合同会社 晴花日(はれかひ）</v>
          </cell>
        </row>
        <row r="501">
          <cell r="A501">
            <v>894569</v>
          </cell>
          <cell r="G501" t="str">
            <v>立山あるぺん村</v>
          </cell>
        </row>
        <row r="502">
          <cell r="A502">
            <v>894570</v>
          </cell>
          <cell r="G502" t="str">
            <v>立山山岳サポートサービス</v>
          </cell>
        </row>
        <row r="503">
          <cell r="A503">
            <v>894571</v>
          </cell>
          <cell r="G503" t="str">
            <v>甘草屋敷売店</v>
          </cell>
        </row>
        <row r="504">
          <cell r="A504">
            <v>894572</v>
          </cell>
          <cell r="G504" t="str">
            <v>那須高原ITAMUROキャンプ場</v>
          </cell>
        </row>
        <row r="505">
          <cell r="A505">
            <v>894573</v>
          </cell>
          <cell r="G505" t="str">
            <v>山口農園</v>
          </cell>
        </row>
        <row r="506">
          <cell r="A506">
            <v>894574</v>
          </cell>
          <cell r="G506" t="str">
            <v>只見町 駅前ストア―</v>
          </cell>
        </row>
        <row r="507">
          <cell r="A507">
            <v>894575</v>
          </cell>
          <cell r="G507" t="str">
            <v>中ノ島公園 かわせみの里</v>
          </cell>
        </row>
        <row r="508">
          <cell r="A508">
            <v>894576</v>
          </cell>
          <cell r="G508" t="str">
            <v>ITOSHIMA SDGs Village 地球 MIRAI</v>
          </cell>
        </row>
        <row r="509">
          <cell r="A509">
            <v>894577</v>
          </cell>
          <cell r="G509" t="str">
            <v>奥志賀ホテルグランフェニックス</v>
          </cell>
        </row>
        <row r="510">
          <cell r="A510">
            <v>894578</v>
          </cell>
          <cell r="G510" t="str">
            <v>ひなせうみラボ</v>
          </cell>
        </row>
        <row r="511">
          <cell r="A511">
            <v>894579</v>
          </cell>
          <cell r="G511" t="str">
            <v>すきむらんど</v>
          </cell>
        </row>
        <row r="512">
          <cell r="A512">
            <v>894580</v>
          </cell>
          <cell r="G512" t="str">
            <v>東洋館</v>
          </cell>
        </row>
        <row r="513">
          <cell r="A513">
            <v>894581</v>
          </cell>
          <cell r="G513" t="str">
            <v>福井県キャンプ協会</v>
          </cell>
        </row>
        <row r="514">
          <cell r="A514">
            <v>894582</v>
          </cell>
          <cell r="G514" t="str">
            <v>越前おおの山案内人倶楽部</v>
          </cell>
        </row>
        <row r="515">
          <cell r="A515">
            <v>894583</v>
          </cell>
          <cell r="G515" t="str">
            <v>ジビエの宿・レストラン「美食の森 Reビエ」</v>
          </cell>
        </row>
        <row r="516">
          <cell r="A516">
            <v>894584</v>
          </cell>
          <cell r="G516" t="str">
            <v>フォレスト倶楽部　田園</v>
          </cell>
        </row>
        <row r="517">
          <cell r="A517">
            <v>894585</v>
          </cell>
          <cell r="G517" t="str">
            <v>倉吉シティホテル</v>
          </cell>
        </row>
        <row r="518">
          <cell r="A518">
            <v>894586</v>
          </cell>
          <cell r="G518" t="str">
            <v>あそびCafeコロン</v>
          </cell>
        </row>
        <row r="519">
          <cell r="A519">
            <v>894587</v>
          </cell>
          <cell r="G519" t="str">
            <v>森林の分校ふざわ</v>
          </cell>
        </row>
        <row r="520">
          <cell r="A520">
            <v>894588</v>
          </cell>
          <cell r="G520" t="str">
            <v>四季の杜</v>
          </cell>
        </row>
        <row r="521">
          <cell r="A521">
            <v>894589</v>
          </cell>
          <cell r="G521" t="str">
            <v>大阪市立長居ユースホステル</v>
          </cell>
        </row>
        <row r="522">
          <cell r="A522">
            <v>894590</v>
          </cell>
          <cell r="G522" t="str">
            <v>10歩Garage</v>
          </cell>
        </row>
        <row r="523">
          <cell r="A523">
            <v>894591</v>
          </cell>
          <cell r="G523" t="str">
            <v>さかえ倶楽部スキー場</v>
          </cell>
        </row>
        <row r="524">
          <cell r="A524">
            <v>894592</v>
          </cell>
          <cell r="G524" t="str">
            <v>小豆島オリーブユースホステル</v>
          </cell>
        </row>
        <row r="525">
          <cell r="A525">
            <v>894593</v>
          </cell>
          <cell r="G525" t="str">
            <v>立山黒部アルペンルート</v>
          </cell>
        </row>
        <row r="526">
          <cell r="A526">
            <v>894594</v>
          </cell>
          <cell r="G526" t="str">
            <v>栄村秋山郷観光協会</v>
          </cell>
        </row>
        <row r="527">
          <cell r="A527">
            <v>894595</v>
          </cell>
          <cell r="G527" t="str">
            <v>アクアイグニス関西空港</v>
          </cell>
        </row>
        <row r="528">
          <cell r="A528">
            <v>894596</v>
          </cell>
          <cell r="G528" t="str">
            <v>お食事処「イルカ」</v>
          </cell>
        </row>
        <row r="529">
          <cell r="A529">
            <v>894597</v>
          </cell>
          <cell r="G529" t="str">
            <v>犬鳴山温泉　み奈美亭</v>
          </cell>
        </row>
        <row r="530">
          <cell r="A530">
            <v>894598</v>
          </cell>
          <cell r="G530" t="str">
            <v>観光交流プラザ りんくうまち処</v>
          </cell>
        </row>
        <row r="531">
          <cell r="A531">
            <v>894599</v>
          </cell>
          <cell r="G531" t="str">
            <v>いずみさの関空マリーナ</v>
          </cell>
        </row>
        <row r="532">
          <cell r="A532">
            <v>894600</v>
          </cell>
          <cell r="G532" t="str">
            <v>犬鳴温泉センター</v>
          </cell>
        </row>
        <row r="533">
          <cell r="A533">
            <v>894601</v>
          </cell>
          <cell r="G533" t="str">
            <v>観光おもてなしプラザ 泉佐野まち処</v>
          </cell>
        </row>
        <row r="534">
          <cell r="A534">
            <v>894602</v>
          </cell>
          <cell r="G534" t="str">
            <v>大阪産料理 空　泉佐野駅構内店</v>
          </cell>
        </row>
        <row r="535">
          <cell r="A535">
            <v>894603</v>
          </cell>
          <cell r="G535" t="str">
            <v>犬鳴山温泉 不動口館</v>
          </cell>
        </row>
        <row r="536">
          <cell r="A536">
            <v>894604</v>
          </cell>
          <cell r="G536" t="str">
            <v>有限会社 北庄司酒造店</v>
          </cell>
        </row>
        <row r="537">
          <cell r="A537">
            <v>894605</v>
          </cell>
          <cell r="G537" t="str">
            <v xml:space="preserve">株式会社OUTDOOR LIVING(親） </v>
          </cell>
        </row>
        <row r="538">
          <cell r="A538">
            <v>894606</v>
          </cell>
          <cell r="G538" t="str">
            <v>akebono beach park</v>
          </cell>
        </row>
        <row r="539">
          <cell r="A539">
            <v>894607</v>
          </cell>
          <cell r="G539" t="str">
            <v>PARK MAGIC</v>
          </cell>
        </row>
        <row r="540">
          <cell r="A540">
            <v>894608</v>
          </cell>
          <cell r="G540" t="str">
            <v>オルタナの森・Minoh</v>
          </cell>
        </row>
        <row r="541">
          <cell r="A541">
            <v>894609</v>
          </cell>
          <cell r="G541" t="str">
            <v>LIVING PARK/WEST</v>
          </cell>
        </row>
        <row r="542">
          <cell r="A542">
            <v>894610</v>
          </cell>
          <cell r="G542" t="str">
            <v>Yamashiro Outdoor Living</v>
          </cell>
        </row>
        <row r="543">
          <cell r="A543">
            <v>894611</v>
          </cell>
          <cell r="G543" t="str">
            <v>NUGGET NUGGETりんくうプレミアウムアウトレット店</v>
          </cell>
        </row>
        <row r="544">
          <cell r="A544">
            <v>894612</v>
          </cell>
          <cell r="G544" t="str">
            <v>NUGGET NUGGET</v>
          </cell>
        </row>
        <row r="545">
          <cell r="A545">
            <v>894613</v>
          </cell>
          <cell r="G545" t="str">
            <v>森宮交通</v>
          </cell>
        </row>
        <row r="546">
          <cell r="A546">
            <v>894614</v>
          </cell>
          <cell r="G546" t="str">
            <v>佐渡アウトドアベース</v>
          </cell>
        </row>
        <row r="547">
          <cell r="A547">
            <v>894615</v>
          </cell>
          <cell r="G547" t="str">
            <v>ダグアウト</v>
          </cell>
        </row>
        <row r="548">
          <cell r="A548">
            <v>894616</v>
          </cell>
          <cell r="G548" t="str">
            <v>府中市民保養所やちほ</v>
          </cell>
        </row>
        <row r="549">
          <cell r="A549">
            <v>894617</v>
          </cell>
          <cell r="G549" t="str">
            <v>八千穂山荘</v>
          </cell>
        </row>
        <row r="550">
          <cell r="A550">
            <v>894618</v>
          </cell>
          <cell r="G550" t="str">
            <v>八千穂高原自然園</v>
          </cell>
        </row>
        <row r="551">
          <cell r="A551">
            <v>894619</v>
          </cell>
          <cell r="G551" t="str">
            <v>八千穂高原花木園・マレットゴルフ</v>
          </cell>
        </row>
        <row r="552">
          <cell r="A552">
            <v>894620</v>
          </cell>
          <cell r="G552" t="str">
            <v>八千穂レイク</v>
          </cell>
        </row>
        <row r="553">
          <cell r="A553">
            <v>894621</v>
          </cell>
          <cell r="G553" t="str">
            <v>駒出池キャンプ場</v>
          </cell>
        </row>
        <row r="554">
          <cell r="A554">
            <v>894622</v>
          </cell>
          <cell r="G554" t="str">
            <v xml:space="preserve"> pension Larue</v>
          </cell>
        </row>
        <row r="555">
          <cell r="A555">
            <v>894623</v>
          </cell>
          <cell r="G555" t="str">
            <v>ぷちはーぶ</v>
          </cell>
        </row>
        <row r="556">
          <cell r="A556">
            <v>894624</v>
          </cell>
          <cell r="G556" t="str">
            <v>北八ヶ岳松原湖温泉「八峰の湯」</v>
          </cell>
        </row>
        <row r="557">
          <cell r="A557">
            <v>894625</v>
          </cell>
          <cell r="G557" t="str">
            <v>リゾートイン立花屋</v>
          </cell>
        </row>
        <row r="558">
          <cell r="A558">
            <v>894626</v>
          </cell>
          <cell r="G558" t="str">
            <v>稲子湯旅館</v>
          </cell>
        </row>
        <row r="559">
          <cell r="A559">
            <v>894627</v>
          </cell>
          <cell r="G559" t="str">
            <v>栄村物産館またたび</v>
          </cell>
        </row>
        <row r="560">
          <cell r="A560">
            <v>894628</v>
          </cell>
          <cell r="G560" t="str">
            <v>社会医療法人 北斗　北斗病院</v>
          </cell>
        </row>
        <row r="561">
          <cell r="A561">
            <v>894629</v>
          </cell>
          <cell r="G561" t="str">
            <v>星空自慢の宿　帯広八千代ユースホステル</v>
          </cell>
        </row>
        <row r="562">
          <cell r="A562">
            <v>894630</v>
          </cell>
          <cell r="G562" t="str">
            <v>富士山五合目佐藤小屋</v>
          </cell>
        </row>
        <row r="563">
          <cell r="A563">
            <v>894631</v>
          </cell>
          <cell r="G563" t="str">
            <v>西会津国際芸術村</v>
          </cell>
        </row>
        <row r="564">
          <cell r="A564">
            <v>894632</v>
          </cell>
          <cell r="G564" t="str">
            <v>NIPPONIA 楢山集落</v>
          </cell>
        </row>
        <row r="565">
          <cell r="A565">
            <v>894633</v>
          </cell>
          <cell r="G565" t="str">
            <v>赤城山オートキャンプ場</v>
          </cell>
        </row>
        <row r="566">
          <cell r="A566">
            <v>894634</v>
          </cell>
          <cell r="G566" t="str">
            <v>美杉パークゴルフクラブ・キャンプスペース</v>
          </cell>
        </row>
        <row r="567">
          <cell r="A567">
            <v>894635</v>
          </cell>
          <cell r="G567" t="str">
            <v>田子倉レイクビュー</v>
          </cell>
        </row>
        <row r="568">
          <cell r="A568">
            <v>894636</v>
          </cell>
          <cell r="G568" t="str">
            <v>わんちゃんの広場ohana.</v>
          </cell>
        </row>
        <row r="569">
          <cell r="A569">
            <v>894637</v>
          </cell>
          <cell r="G569" t="str">
            <v>くつろぎ亭ひこべえ</v>
          </cell>
        </row>
        <row r="570">
          <cell r="A570">
            <v>894638</v>
          </cell>
          <cell r="G570" t="str">
            <v>国民宿舎　水明荘</v>
          </cell>
        </row>
        <row r="571">
          <cell r="A571">
            <v>894639</v>
          </cell>
          <cell r="G571" t="str">
            <v>珈琲豆専門　彩豆</v>
          </cell>
        </row>
        <row r="572">
          <cell r="A572">
            <v>894640</v>
          </cell>
          <cell r="G572" t="str">
            <v>いわき市遠野オートキャンプ場</v>
          </cell>
        </row>
        <row r="573">
          <cell r="A573">
            <v>894641</v>
          </cell>
          <cell r="G573" t="str">
            <v>道の駅　田園の里うりゅう</v>
          </cell>
        </row>
        <row r="574">
          <cell r="A574">
            <v>894642</v>
          </cell>
          <cell r="G574" t="str">
            <v>三角点かげ信小屋</v>
          </cell>
        </row>
        <row r="575">
          <cell r="A575">
            <v>894643</v>
          </cell>
          <cell r="G575" t="str">
            <v>日光那須アウトドアサービス</v>
          </cell>
        </row>
        <row r="576">
          <cell r="A576">
            <v>894644</v>
          </cell>
          <cell r="G576" t="str">
            <v>三依渓流釣り場</v>
          </cell>
        </row>
        <row r="577">
          <cell r="A577">
            <v>894645</v>
          </cell>
          <cell r="G577" t="str">
            <v>NAOC</v>
          </cell>
        </row>
        <row r="578">
          <cell r="A578">
            <v>894646</v>
          </cell>
          <cell r="G578" t="str">
            <v>Ametsuchi</v>
          </cell>
        </row>
        <row r="579">
          <cell r="A579">
            <v>894647</v>
          </cell>
          <cell r="G579" t="str">
            <v>紫雲荘</v>
          </cell>
        </row>
        <row r="580">
          <cell r="A580">
            <v>894648</v>
          </cell>
          <cell r="G580" t="str">
            <v>くじら資料館</v>
          </cell>
        </row>
        <row r="581">
          <cell r="A581">
            <v>894649</v>
          </cell>
          <cell r="G581" t="str">
            <v>金子みすゞ記念館</v>
          </cell>
        </row>
        <row r="582">
          <cell r="A582">
            <v>894650</v>
          </cell>
          <cell r="G582" t="str">
            <v>香月泰男美術館</v>
          </cell>
        </row>
        <row r="583">
          <cell r="A583">
            <v>894651</v>
          </cell>
          <cell r="G583" t="str">
            <v>村田清風記念館</v>
          </cell>
        </row>
        <row r="584">
          <cell r="A584">
            <v>894652</v>
          </cell>
          <cell r="G584" t="str">
            <v>ブルーベリーガーデンいしづち</v>
          </cell>
        </row>
        <row r="585">
          <cell r="A585">
            <v>894653</v>
          </cell>
          <cell r="G585" t="str">
            <v>パン工房キャメリア（石鎚SA上り線）</v>
          </cell>
        </row>
        <row r="586">
          <cell r="A586">
            <v>894654</v>
          </cell>
          <cell r="G586" t="str">
            <v>旅する盆栽雑貨店　木天蓼</v>
          </cell>
        </row>
        <row r="587">
          <cell r="A587">
            <v>894655</v>
          </cell>
          <cell r="G587" t="str">
            <v>太郎平小屋</v>
          </cell>
        </row>
        <row r="588">
          <cell r="A588">
            <v>894656</v>
          </cell>
          <cell r="G588" t="str">
            <v>薬師沢小屋</v>
          </cell>
        </row>
        <row r="589">
          <cell r="A589">
            <v>894657</v>
          </cell>
          <cell r="G589" t="str">
            <v>高天原山荘</v>
          </cell>
        </row>
        <row r="590">
          <cell r="A590">
            <v>894658</v>
          </cell>
          <cell r="G590" t="str">
            <v>スゴ乗越小屋</v>
          </cell>
        </row>
        <row r="591">
          <cell r="A591">
            <v>894659</v>
          </cell>
          <cell r="G591" t="str">
            <v>朝日小屋</v>
          </cell>
        </row>
        <row r="592">
          <cell r="A592">
            <v>894660</v>
          </cell>
          <cell r="G592" t="str">
            <v>地域観光マネジメント</v>
          </cell>
        </row>
        <row r="593">
          <cell r="A593">
            <v>894661</v>
          </cell>
          <cell r="G593" t="str">
            <v>株式会社みらいに</v>
          </cell>
        </row>
        <row r="594">
          <cell r="A594">
            <v>894662</v>
          </cell>
          <cell r="G594" t="str">
            <v>和倉温泉　宿守屋寿苑</v>
          </cell>
        </row>
        <row r="595">
          <cell r="A595">
            <v>894663</v>
          </cell>
          <cell r="G595" t="str">
            <v>奥日光ゲストハウスKEI</v>
          </cell>
        </row>
        <row r="596">
          <cell r="A596">
            <v>894664</v>
          </cell>
          <cell r="G596" t="str">
            <v>銀山平公園キャンプ場</v>
          </cell>
        </row>
        <row r="597">
          <cell r="A597">
            <v>894665</v>
          </cell>
          <cell r="G597" t="str">
            <v xml:space="preserve">One Play-it </v>
          </cell>
        </row>
        <row r="598">
          <cell r="A598">
            <v>894666</v>
          </cell>
          <cell r="G598" t="str">
            <v>三本松茶屋</v>
          </cell>
        </row>
        <row r="599">
          <cell r="A599">
            <v>894667</v>
          </cell>
          <cell r="G599" t="str">
            <v>BEACH⇔PARK LIVING</v>
          </cell>
        </row>
        <row r="600">
          <cell r="A600">
            <v>894668</v>
          </cell>
          <cell r="G600" t="str">
            <v>KANDA　GALLEY</v>
          </cell>
        </row>
        <row r="601">
          <cell r="A601">
            <v>894669</v>
          </cell>
          <cell r="G601" t="str">
            <v>SEASIDE MAGIC</v>
          </cell>
        </row>
        <row r="602">
          <cell r="A602">
            <v>894670</v>
          </cell>
          <cell r="G602" t="str">
            <v>到津の森公園</v>
          </cell>
        </row>
        <row r="603">
          <cell r="A603">
            <v>894671</v>
          </cell>
          <cell r="G603" t="str">
            <v>ひびき動物ワールド</v>
          </cell>
        </row>
        <row r="604">
          <cell r="A604">
            <v>894672</v>
          </cell>
          <cell r="G604" t="str">
            <v>いわなの里</v>
          </cell>
        </row>
        <row r="605">
          <cell r="A605">
            <v>894673</v>
          </cell>
          <cell r="G605" t="str">
            <v>さゆりオートパーク</v>
          </cell>
        </row>
        <row r="606">
          <cell r="A606">
            <v>894674</v>
          </cell>
          <cell r="G606" t="str">
            <v>ロータスイン</v>
          </cell>
        </row>
        <row r="607">
          <cell r="A607">
            <v>894675</v>
          </cell>
          <cell r="G607" t="str">
            <v>道の駅にしあいづ</v>
          </cell>
        </row>
        <row r="608">
          <cell r="A608">
            <v>894676</v>
          </cell>
          <cell r="G608" t="str">
            <v>ヒストリーパーク塚原オートキャンプ場</v>
          </cell>
        </row>
        <row r="609">
          <cell r="A609">
            <v>894677</v>
          </cell>
          <cell r="G609" t="str">
            <v>北八ヶ岳こもれび山荘</v>
          </cell>
        </row>
        <row r="610">
          <cell r="A610">
            <v>894678</v>
          </cell>
          <cell r="G610" t="str">
            <v>奥村土牛記念美術館</v>
          </cell>
        </row>
        <row r="611">
          <cell r="A611">
            <v>894679</v>
          </cell>
          <cell r="G611" t="str">
            <v>ふれあいハウス潮津の里</v>
          </cell>
        </row>
        <row r="612">
          <cell r="A612">
            <v>894680</v>
          </cell>
          <cell r="G612" t="str">
            <v>登山教室Timtam</v>
          </cell>
        </row>
        <row r="613">
          <cell r="A613">
            <v>894681</v>
          </cell>
          <cell r="G613" t="str">
            <v>ファミテック日光駅前</v>
          </cell>
        </row>
        <row r="614">
          <cell r="A614">
            <v>894682</v>
          </cell>
          <cell r="G614" t="str">
            <v>Taco Base タコ ベース</v>
          </cell>
        </row>
        <row r="615">
          <cell r="A615">
            <v>894683</v>
          </cell>
          <cell r="G615" t="str">
            <v>ペンションあすか</v>
          </cell>
        </row>
        <row r="616">
          <cell r="A616">
            <v>894684</v>
          </cell>
          <cell r="G616" t="str">
            <v>ひすいそば専門店　かわせみ</v>
          </cell>
        </row>
        <row r="617">
          <cell r="A617">
            <v>894685</v>
          </cell>
          <cell r="G617" t="str">
            <v>Ziggies Adventure JAPAN</v>
          </cell>
        </row>
        <row r="618">
          <cell r="A618">
            <v>894686</v>
          </cell>
          <cell r="G618" t="str">
            <v>猿ヶ京温泉　湯島オートキャンプ場</v>
          </cell>
        </row>
        <row r="619">
          <cell r="A619">
            <v>894687</v>
          </cell>
          <cell r="G619" t="str">
            <v>南阿蘇あぐりキャンプ場</v>
          </cell>
        </row>
        <row r="620">
          <cell r="A620">
            <v>894688</v>
          </cell>
          <cell r="G620" t="str">
            <v>ぽると・みついし</v>
          </cell>
        </row>
        <row r="621">
          <cell r="A621">
            <v>894689</v>
          </cell>
          <cell r="G621" t="str">
            <v xml:space="preserve"> すはらシーサイドハウス</v>
          </cell>
        </row>
        <row r="622">
          <cell r="A622">
            <v>894690</v>
          </cell>
          <cell r="G622" t="str">
            <v>日本両棲類研究所</v>
          </cell>
        </row>
        <row r="623">
          <cell r="A623">
            <v>894691</v>
          </cell>
          <cell r="G623" t="str">
            <v>日光市上三依水生植物園</v>
          </cell>
        </row>
        <row r="624">
          <cell r="A624">
            <v>894692</v>
          </cell>
          <cell r="G624" t="str">
            <v>日光市温泉保養センター「鬼怒川公園岩風呂」</v>
          </cell>
        </row>
        <row r="625">
          <cell r="A625">
            <v>894693</v>
          </cell>
          <cell r="G625" t="str">
            <v>山島屋</v>
          </cell>
        </row>
        <row r="626">
          <cell r="A626">
            <v>894694</v>
          </cell>
          <cell r="G626" t="str">
            <v>栃木県立日光自然博物館</v>
          </cell>
        </row>
        <row r="627">
          <cell r="A627">
            <v>894695</v>
          </cell>
          <cell r="G627" t="str">
            <v>ペンション　七ツ森family</v>
          </cell>
        </row>
        <row r="628">
          <cell r="A628">
            <v>894696</v>
          </cell>
          <cell r="G628" t="str">
            <v>猪苗代カヌー教室＆みなとやカヤック</v>
          </cell>
        </row>
        <row r="629">
          <cell r="A629">
            <v>894697</v>
          </cell>
          <cell r="G629" t="str">
            <v>レイクサイドホテルみなとや</v>
          </cell>
        </row>
        <row r="630">
          <cell r="A630">
            <v>894698</v>
          </cell>
          <cell r="G630" t="str">
            <v>MINATOYA SAUNA</v>
          </cell>
        </row>
        <row r="631">
          <cell r="A631">
            <v>894699</v>
          </cell>
          <cell r="G631" t="str">
            <v>富山県[立山博物館]</v>
          </cell>
        </row>
        <row r="632">
          <cell r="A632">
            <v>894700</v>
          </cell>
          <cell r="G632" t="str">
            <v>Guest Villa on the 美一</v>
          </cell>
        </row>
        <row r="633">
          <cell r="A633">
            <v>894701</v>
          </cell>
          <cell r="G633" t="str">
            <v>Guest House THIRD PLACE</v>
          </cell>
        </row>
        <row r="634">
          <cell r="A634">
            <v>894702</v>
          </cell>
          <cell r="G634" t="str">
            <v>株式会社フジドリームエアラインズ</v>
          </cell>
        </row>
        <row r="635">
          <cell r="A635">
            <v>894703</v>
          </cell>
          <cell r="G635" t="str">
            <v>SHAKCIK OUTDOOR</v>
          </cell>
        </row>
        <row r="636">
          <cell r="A636">
            <v>894704</v>
          </cell>
          <cell r="G636" t="str">
            <v>FEELGOOD CANOE TOURS</v>
          </cell>
        </row>
        <row r="637">
          <cell r="A637">
            <v>894705</v>
          </cell>
          <cell r="G637" t="str">
            <v>木工の小松金物店</v>
          </cell>
        </row>
        <row r="638">
          <cell r="A638">
            <v>894706</v>
          </cell>
          <cell r="G638" t="str">
            <v>日光市 川治温泉薬師の湯・キャンプ場</v>
          </cell>
        </row>
        <row r="639">
          <cell r="A639">
            <v>894707</v>
          </cell>
          <cell r="G639" t="str">
            <v>日光市川治温泉薬師の湯キャンプ場</v>
          </cell>
        </row>
        <row r="640">
          <cell r="A640">
            <v>894708</v>
          </cell>
          <cell r="G640" t="str">
            <v>株式会社角長</v>
          </cell>
        </row>
        <row r="641">
          <cell r="A641">
            <v>894709</v>
          </cell>
          <cell r="G641" t="str">
            <v>みかぼ高原オートキャンプ場</v>
          </cell>
        </row>
        <row r="642">
          <cell r="A642">
            <v>894710</v>
          </cell>
          <cell r="G642" t="str">
            <v>ガトーキングダム小海・小海エリックスカントリー・シャトレーゼ小海スキーバレー</v>
          </cell>
        </row>
        <row r="643">
          <cell r="A643">
            <v>894711</v>
          </cell>
          <cell r="G643" t="str">
            <v>Mon ami</v>
          </cell>
        </row>
        <row r="644">
          <cell r="A644">
            <v>894712</v>
          </cell>
          <cell r="G644" t="str">
            <v>かねい呉服店</v>
          </cell>
        </row>
        <row r="645">
          <cell r="A645">
            <v>894713</v>
          </cell>
          <cell r="G645" t="str">
            <v>斉藤の湯</v>
          </cell>
        </row>
        <row r="646">
          <cell r="A646">
            <v>894714</v>
          </cell>
          <cell r="G646" t="str">
            <v>浜田接骨院</v>
          </cell>
        </row>
        <row r="647">
          <cell r="A647">
            <v>894715</v>
          </cell>
          <cell r="G647" t="str">
            <v>なまら北海道</v>
          </cell>
        </row>
        <row r="648">
          <cell r="A648">
            <v>894716</v>
          </cell>
          <cell r="G648" t="str">
            <v>パンデオーロ</v>
          </cell>
        </row>
        <row r="649">
          <cell r="A649">
            <v>894717</v>
          </cell>
          <cell r="G649" t="str">
            <v>モダン湯治おんりーゆー</v>
          </cell>
        </row>
        <row r="650">
          <cell r="A650">
            <v>894718</v>
          </cell>
          <cell r="G650" t="str">
            <v>道の駅足柄・金太郎のふるさと</v>
          </cell>
        </row>
        <row r="651">
          <cell r="A651">
            <v>894719</v>
          </cell>
          <cell r="G651" t="str">
            <v>南足柄市 足柄森林公園丸太の森</v>
          </cell>
        </row>
        <row r="652">
          <cell r="A652">
            <v>894720</v>
          </cell>
          <cell r="G652" t="str">
            <v>森の空中あそびパカブ</v>
          </cell>
        </row>
        <row r="653">
          <cell r="A653">
            <v>894721</v>
          </cell>
          <cell r="G653" t="str">
            <v>sotosotodays CAMPGROUNDS</v>
          </cell>
        </row>
        <row r="654">
          <cell r="A654">
            <v>894722</v>
          </cell>
          <cell r="G654" t="str">
            <v>キッチン　星の</v>
          </cell>
        </row>
        <row r="655">
          <cell r="A655">
            <v>894723</v>
          </cell>
          <cell r="G655" t="str">
            <v>オケラアドベンチャーズ四万十</v>
          </cell>
        </row>
        <row r="656">
          <cell r="A656">
            <v>894724</v>
          </cell>
          <cell r="G656" t="str">
            <v>no1</v>
          </cell>
        </row>
        <row r="657">
          <cell r="A657">
            <v>894725</v>
          </cell>
          <cell r="G657" t="str">
            <v>足柄古道万葉うどん</v>
          </cell>
        </row>
        <row r="658">
          <cell r="A658">
            <v>894726</v>
          </cell>
          <cell r="G658" t="str">
            <v>ふれあい処　ふじや</v>
          </cell>
        </row>
        <row r="659">
          <cell r="A659">
            <v>894727</v>
          </cell>
          <cell r="G659" t="str">
            <v>AP sports</v>
          </cell>
        </row>
        <row r="660">
          <cell r="A660">
            <v>894728</v>
          </cell>
          <cell r="G660" t="str">
            <v>牛豚馬鶏田村店</v>
          </cell>
        </row>
        <row r="661">
          <cell r="A661">
            <v>894729</v>
          </cell>
          <cell r="G661" t="str">
            <v>高田屋嘉兵衛公園（ウェルネスパーク五色）</v>
          </cell>
        </row>
        <row r="662">
          <cell r="A662">
            <v>894730</v>
          </cell>
          <cell r="G662" t="str">
            <v>cafe nanala</v>
          </cell>
        </row>
        <row r="663">
          <cell r="A663">
            <v>894731</v>
          </cell>
          <cell r="G663" t="str">
            <v>白馬アルプスホテル</v>
          </cell>
        </row>
        <row r="664">
          <cell r="A664">
            <v>894732</v>
          </cell>
          <cell r="G664" t="str">
            <v>１・２・３アウトドア</v>
          </cell>
        </row>
        <row r="665">
          <cell r="A665">
            <v>894733</v>
          </cell>
          <cell r="G665" t="str">
            <v>古民家宿黒澤邸hanare</v>
          </cell>
        </row>
        <row r="666">
          <cell r="A666">
            <v>894734</v>
          </cell>
          <cell r="G666" t="str">
            <v>石塚味噌店</v>
          </cell>
        </row>
        <row r="667">
          <cell r="A667">
            <v>894735</v>
          </cell>
          <cell r="G667" t="str">
            <v>ふくらん</v>
          </cell>
        </row>
        <row r="668">
          <cell r="A668">
            <v>894736</v>
          </cell>
        </row>
        <row r="669">
          <cell r="A669">
            <v>894737</v>
          </cell>
          <cell r="G669" t="str">
            <v>鼎・斉吉</v>
          </cell>
        </row>
        <row r="670">
          <cell r="A670">
            <v>894738</v>
          </cell>
          <cell r="G670" t="str">
            <v>有限会社　砂原石材</v>
          </cell>
        </row>
        <row r="671">
          <cell r="A671">
            <v>894739</v>
          </cell>
          <cell r="G671" t="str">
            <v>バームクーヘン工房　森のこしかけ</v>
          </cell>
        </row>
        <row r="672">
          <cell r="A672">
            <v>894740</v>
          </cell>
          <cell r="G672" t="str">
            <v>釧路フィッシャーマンズワーフMOO</v>
          </cell>
        </row>
        <row r="673">
          <cell r="A673">
            <v>894741</v>
          </cell>
          <cell r="G673" t="str">
            <v>ルート38音別館　おんぽーと</v>
          </cell>
        </row>
        <row r="674">
          <cell r="A674">
            <v>894742</v>
          </cell>
          <cell r="G674" t="str">
            <v>きらの宿すばる</v>
          </cell>
        </row>
        <row r="675">
          <cell r="A675">
            <v>894743</v>
          </cell>
          <cell r="G675" t="str">
            <v>ナヌーク</v>
          </cell>
        </row>
        <row r="676">
          <cell r="A676">
            <v>894744</v>
          </cell>
          <cell r="G676" t="str">
            <v>ぽらりす（馬場）</v>
          </cell>
        </row>
        <row r="677">
          <cell r="A677">
            <v>894745</v>
          </cell>
          <cell r="G677" t="str">
            <v>リバー＆フィールド</v>
          </cell>
        </row>
        <row r="678">
          <cell r="A678">
            <v>894746</v>
          </cell>
          <cell r="G678" t="str">
            <v>民宿ましゅまろ</v>
          </cell>
        </row>
        <row r="679">
          <cell r="A679">
            <v>894747</v>
          </cell>
          <cell r="G679" t="str">
            <v>しらす屋 前福</v>
          </cell>
        </row>
        <row r="680">
          <cell r="A680">
            <v>894748</v>
          </cell>
          <cell r="G680" t="str">
            <v>主井農園　Ｍ．ＣＩＴＲＵＳ</v>
          </cell>
        </row>
        <row r="681">
          <cell r="A681">
            <v>894749</v>
          </cell>
          <cell r="G681" t="str">
            <v>直売所百菜</v>
          </cell>
        </row>
        <row r="682">
          <cell r="A682">
            <v>894750</v>
          </cell>
          <cell r="G682" t="str">
            <v>日光アストリアホテル</v>
          </cell>
        </row>
        <row r="683">
          <cell r="A683">
            <v>894751</v>
          </cell>
          <cell r="G683" t="str">
            <v>中禅寺湖遊覧船</v>
          </cell>
        </row>
        <row r="684">
          <cell r="A684">
            <v>894752</v>
          </cell>
          <cell r="G684" t="str">
            <v>日光湯元温泉スキー場</v>
          </cell>
        </row>
        <row r="685">
          <cell r="A685">
            <v>894753</v>
          </cell>
          <cell r="G685" t="str">
            <v>大谷酒店</v>
          </cell>
        </row>
        <row r="686">
          <cell r="A686">
            <v>894754</v>
          </cell>
          <cell r="G686" t="str">
            <v>To-Fu Café おおはたや</v>
          </cell>
        </row>
        <row r="687">
          <cell r="A687">
            <v>894755</v>
          </cell>
          <cell r="G687" t="str">
            <v>知床ネイチャークルーズ</v>
          </cell>
        </row>
        <row r="688">
          <cell r="A688">
            <v>894756</v>
          </cell>
          <cell r="G688" t="str">
            <v>Cafe よりみち</v>
          </cell>
        </row>
        <row r="689">
          <cell r="A689">
            <v>894757</v>
          </cell>
          <cell r="G689" t="str">
            <v>cafe 合う時</v>
          </cell>
        </row>
        <row r="690">
          <cell r="A690">
            <v>894758</v>
          </cell>
          <cell r="G690" t="str">
            <v>株式会社 則種海産</v>
          </cell>
        </row>
        <row r="691">
          <cell r="A691">
            <v>894759</v>
          </cell>
          <cell r="G691" t="str">
            <v>湯浅ワイナリー</v>
          </cell>
        </row>
        <row r="692">
          <cell r="A692">
            <v>894760</v>
          </cell>
          <cell r="G692" t="str">
            <v>小原久吉商店</v>
          </cell>
        </row>
        <row r="693">
          <cell r="A693">
            <v>894761</v>
          </cell>
          <cell r="G693" t="str">
            <v>道の駅　喜多の郷</v>
          </cell>
        </row>
        <row r="694">
          <cell r="A694">
            <v>894762</v>
          </cell>
          <cell r="G694" t="str">
            <v>喜多方市山都温泉保養センター　いいでのゆ</v>
          </cell>
        </row>
        <row r="695">
          <cell r="A695">
            <v>894763</v>
          </cell>
          <cell r="G695" t="str">
            <v>ザ・ポップアップ</v>
          </cell>
        </row>
        <row r="696">
          <cell r="A696">
            <v>897954</v>
          </cell>
          <cell r="G696" t="str">
            <v>一般社団法人日本アルパインガイド協会</v>
          </cell>
        </row>
        <row r="697">
          <cell r="A697">
            <v>894765</v>
          </cell>
          <cell r="G697" t="str">
            <v>道の駅あかばねロコステーション</v>
          </cell>
        </row>
        <row r="698">
          <cell r="A698">
            <v>894766</v>
          </cell>
          <cell r="G698" t="str">
            <v>道の駅田原めっくんはうす</v>
          </cell>
        </row>
        <row r="699">
          <cell r="A699">
            <v>894767</v>
          </cell>
          <cell r="G699" t="str">
            <v>ペンション　モータウン</v>
          </cell>
        </row>
        <row r="700">
          <cell r="A700">
            <v>894768</v>
          </cell>
          <cell r="G700" t="str">
            <v>小笠原ホエールウォッチング協会</v>
          </cell>
        </row>
        <row r="701">
          <cell r="A701">
            <v>894769</v>
          </cell>
          <cell r="G701" t="str">
            <v>伊豆箱根鉄道　道了尊売店</v>
          </cell>
        </row>
        <row r="702">
          <cell r="A702">
            <v>894770</v>
          </cell>
          <cell r="G702" t="str">
            <v>ホテル偕楽園</v>
          </cell>
        </row>
        <row r="703">
          <cell r="A703">
            <v>894771</v>
          </cell>
          <cell r="G703" t="str">
            <v>岩手県営屋内温水プール</v>
          </cell>
        </row>
        <row r="704">
          <cell r="A704">
            <v>894772</v>
          </cell>
          <cell r="G704" t="str">
            <v>ちび子no部屋</v>
          </cell>
        </row>
        <row r="705">
          <cell r="A705">
            <v>894773</v>
          </cell>
          <cell r="G705" t="str">
            <v>有限会社国見温泉森山荘</v>
          </cell>
        </row>
        <row r="706">
          <cell r="A706">
            <v>894774</v>
          </cell>
          <cell r="G706" t="str">
            <v>食堂いしや</v>
          </cell>
        </row>
        <row r="707">
          <cell r="A707">
            <v>894775</v>
          </cell>
          <cell r="G707" t="str">
            <v>離れのペンション＆レンタルcafeクレソン</v>
          </cell>
        </row>
        <row r="708">
          <cell r="A708">
            <v>894776</v>
          </cell>
          <cell r="G708" t="str">
            <v>ペンションもみじ</v>
          </cell>
        </row>
        <row r="709">
          <cell r="A709">
            <v>894777</v>
          </cell>
          <cell r="G709" t="str">
            <v>鶯宿温泉の宿 赤い風車</v>
          </cell>
        </row>
        <row r="710">
          <cell r="A710">
            <v>894778</v>
          </cell>
          <cell r="G710" t="str">
            <v>道の駅雫石あねっこ</v>
          </cell>
        </row>
        <row r="711">
          <cell r="A711">
            <v>894779</v>
          </cell>
          <cell r="G711" t="str">
            <v xml:space="preserve"> 長栄館</v>
          </cell>
        </row>
        <row r="712">
          <cell r="A712">
            <v>894780</v>
          </cell>
          <cell r="G712" t="str">
            <v xml:space="preserve"> 岩手高原スノーパーク</v>
          </cell>
        </row>
        <row r="713">
          <cell r="A713">
            <v>894781</v>
          </cell>
          <cell r="G713" t="str">
            <v xml:space="preserve"> 温泉民宿 あけぼの荘</v>
          </cell>
        </row>
        <row r="714">
          <cell r="A714">
            <v>894782</v>
          </cell>
          <cell r="G714" t="str">
            <v xml:space="preserve"> 串物・海鮮居酒屋 結</v>
          </cell>
        </row>
        <row r="715">
          <cell r="A715">
            <v>894783</v>
          </cell>
          <cell r="G715" t="str">
            <v xml:space="preserve"> 手打ちそば 極楽乃 本店</v>
          </cell>
        </row>
        <row r="716">
          <cell r="A716">
            <v>894784</v>
          </cell>
          <cell r="G716" t="str">
            <v xml:space="preserve"> 鴬宿温泉 川長</v>
          </cell>
        </row>
        <row r="717">
          <cell r="A717">
            <v>894785</v>
          </cell>
          <cell r="G717" t="str">
            <v xml:space="preserve"> 十割そば しんざん</v>
          </cell>
        </row>
        <row r="718">
          <cell r="A718">
            <v>894786</v>
          </cell>
          <cell r="G718" t="str">
            <v xml:space="preserve"> 株式会社 徳風/BRACKEN </v>
          </cell>
        </row>
        <row r="719">
          <cell r="A719">
            <v>894787</v>
          </cell>
          <cell r="G719" t="str">
            <v xml:space="preserve"> ダイニングカフェ ジー</v>
          </cell>
        </row>
        <row r="720">
          <cell r="A720">
            <v>894788</v>
          </cell>
          <cell r="G720" t="str">
            <v xml:space="preserve"> 0ski-tune </v>
          </cell>
        </row>
        <row r="721">
          <cell r="A721">
            <v>894789</v>
          </cell>
          <cell r="G721" t="str">
            <v xml:space="preserve"> まんま</v>
          </cell>
        </row>
        <row r="722">
          <cell r="A722">
            <v>894790</v>
          </cell>
          <cell r="G722" t="str">
            <v xml:space="preserve"> 株式会社宮田醤油店</v>
          </cell>
        </row>
        <row r="723">
          <cell r="A723">
            <v>894791</v>
          </cell>
          <cell r="G723" t="str">
            <v xml:space="preserve"> 株式会社TACT興業 流工房</v>
          </cell>
        </row>
        <row r="724">
          <cell r="A724">
            <v>894792</v>
          </cell>
          <cell r="G724" t="str">
            <v xml:space="preserve"> 網張温泉 ありね山荘</v>
          </cell>
        </row>
        <row r="725">
          <cell r="A725">
            <v>894793</v>
          </cell>
          <cell r="G725" t="str">
            <v>ガトーキングダム小海</v>
          </cell>
        </row>
        <row r="726">
          <cell r="A726">
            <v>894794</v>
          </cell>
          <cell r="G726" t="str">
            <v>シャトレーゼスキーバレー小海</v>
          </cell>
        </row>
        <row r="727">
          <cell r="A727">
            <v>894795</v>
          </cell>
          <cell r="G727" t="str">
            <v>星空の湯りえっくす</v>
          </cell>
        </row>
        <row r="728">
          <cell r="A728">
            <v>894796</v>
          </cell>
          <cell r="G728" t="str">
            <v>アウトドアサウナリゾート　ASAUNAWA</v>
          </cell>
        </row>
        <row r="729">
          <cell r="A729">
            <v>894797</v>
          </cell>
          <cell r="G729" t="str">
            <v>徳之島ゲストハウスみち</v>
          </cell>
        </row>
        <row r="730">
          <cell r="A730">
            <v>894798</v>
          </cell>
          <cell r="G730" t="str">
            <v>つなぎオイスターバル</v>
          </cell>
        </row>
        <row r="731">
          <cell r="A731">
            <v>894799</v>
          </cell>
          <cell r="G731" t="str">
            <v>オハナアウトフィッターズ</v>
          </cell>
        </row>
        <row r="732">
          <cell r="A732">
            <v>894800</v>
          </cell>
          <cell r="G732" t="str">
            <v>ふくろうの渓谷</v>
          </cell>
        </row>
        <row r="733">
          <cell r="A733">
            <v>894801</v>
          </cell>
          <cell r="G733" t="str">
            <v>道の駅雫石あねっこ</v>
          </cell>
        </row>
        <row r="734">
          <cell r="A734">
            <v>894802</v>
          </cell>
          <cell r="G734" t="str">
            <v>クウィンス森吉</v>
          </cell>
        </row>
        <row r="735">
          <cell r="A735">
            <v>894803</v>
          </cell>
          <cell r="G735" t="str">
            <v>くまくま園</v>
          </cell>
        </row>
        <row r="736">
          <cell r="A736">
            <v>894804</v>
          </cell>
          <cell r="G736" t="str">
            <v>森吉山　阿仁スキー場</v>
          </cell>
        </row>
        <row r="737">
          <cell r="A737">
            <v>894805</v>
          </cell>
          <cell r="G737" t="str">
            <v>森吉山ダム広報館／喫茶ねもりだ</v>
          </cell>
        </row>
        <row r="738">
          <cell r="A738">
            <v>894806</v>
          </cell>
          <cell r="G738" t="str">
            <v>コンベンションホール四季美館</v>
          </cell>
        </row>
        <row r="739">
          <cell r="A739">
            <v>894807</v>
          </cell>
          <cell r="G739" t="str">
            <v>秘境の宿　打当温泉マタギの湯</v>
          </cell>
        </row>
        <row r="740">
          <cell r="A740">
            <v>894808</v>
          </cell>
          <cell r="G740" t="str">
            <v>大太鼓の館</v>
          </cell>
        </row>
        <row r="741">
          <cell r="A741">
            <v>894809</v>
          </cell>
          <cell r="G741" t="str">
            <v>ふれあいらんど岩泉</v>
          </cell>
        </row>
        <row r="742">
          <cell r="A742">
            <v>894810</v>
          </cell>
          <cell r="G742" t="str">
            <v>早坂高原ビジターセンター</v>
          </cell>
        </row>
        <row r="743">
          <cell r="A743">
            <v>894811</v>
          </cell>
          <cell r="G743" t="str">
            <v>龍泉洞</v>
          </cell>
        </row>
        <row r="744">
          <cell r="A744">
            <v>894812</v>
          </cell>
          <cell r="G744" t="str">
            <v>龍泉洞温泉ホテル</v>
          </cell>
        </row>
        <row r="745">
          <cell r="A745">
            <v>894813</v>
          </cell>
          <cell r="G745" t="str">
            <v>yoshinori coffee 東川本店</v>
          </cell>
        </row>
        <row r="746">
          <cell r="A746">
            <v>894814</v>
          </cell>
          <cell r="G746" t="str">
            <v>赤いベレー</v>
          </cell>
        </row>
        <row r="747">
          <cell r="A747">
            <v>894815</v>
          </cell>
          <cell r="G747" t="str">
            <v>イ・モシリ</v>
          </cell>
        </row>
        <row r="748">
          <cell r="A748">
            <v>894816</v>
          </cell>
          <cell r="G748" t="str">
            <v>てしかがfreetrekkers!</v>
          </cell>
        </row>
        <row r="749">
          <cell r="A749">
            <v>894817</v>
          </cell>
          <cell r="G749" t="str">
            <v>神奈川県立足柄ふれあいの村</v>
          </cell>
        </row>
        <row r="750">
          <cell r="A750">
            <v>894818</v>
          </cell>
          <cell r="G750" t="str">
            <v>ほしざわや故郷店</v>
          </cell>
        </row>
        <row r="751">
          <cell r="A751">
            <v>894819</v>
          </cell>
          <cell r="G751" t="str">
            <v>life in bihoro</v>
          </cell>
        </row>
        <row r="752">
          <cell r="A752">
            <v>894820</v>
          </cell>
          <cell r="G752" t="str">
            <v>ポニーランド花立</v>
          </cell>
        </row>
        <row r="753">
          <cell r="A753">
            <v>894821</v>
          </cell>
          <cell r="G753" t="str">
            <v>雫石スキー場</v>
          </cell>
        </row>
        <row r="754">
          <cell r="A754">
            <v>894822</v>
          </cell>
          <cell r="G754" t="str">
            <v>SEAMORE</v>
          </cell>
        </row>
        <row r="755">
          <cell r="A755">
            <v>894823</v>
          </cell>
          <cell r="G755" t="str">
            <v>港のゆ</v>
          </cell>
        </row>
        <row r="756">
          <cell r="A756">
            <v>894824</v>
          </cell>
          <cell r="G756" t="str">
            <v>古民家宿&amp;バル てらわき</v>
          </cell>
        </row>
        <row r="757">
          <cell r="A757">
            <v>894825</v>
          </cell>
          <cell r="G757" t="str">
            <v>松幸農産これから村</v>
          </cell>
        </row>
        <row r="758">
          <cell r="A758">
            <v>894826</v>
          </cell>
          <cell r="G758" t="str">
            <v>イタリア料理　il Vivo</v>
          </cell>
        </row>
        <row r="759">
          <cell r="A759">
            <v>894827</v>
          </cell>
          <cell r="G759" t="str">
            <v>道の駅あいづ湯川・会津坂下</v>
          </cell>
        </row>
        <row r="760">
          <cell r="A760">
            <v>894828</v>
          </cell>
          <cell r="G760" t="str">
            <v>上会津屋</v>
          </cell>
        </row>
        <row r="761">
          <cell r="A761">
            <v>894829</v>
          </cell>
          <cell r="G761" t="str">
            <v>笑顔ステーション・右田</v>
          </cell>
        </row>
        <row r="762">
          <cell r="A762">
            <v>894830</v>
          </cell>
          <cell r="G762" t="str">
            <v>金井酒造店</v>
          </cell>
        </row>
        <row r="763">
          <cell r="A763">
            <v>894831</v>
          </cell>
          <cell r="G763" t="str">
            <v>野菜串バル　ぽっぽ</v>
          </cell>
        </row>
        <row r="764">
          <cell r="A764">
            <v>894832</v>
          </cell>
          <cell r="G764" t="str">
            <v>新興製菓　有限会社</v>
          </cell>
        </row>
        <row r="765">
          <cell r="A765">
            <v>894833</v>
          </cell>
          <cell r="G765" t="str">
            <v>SKY DOME阪南</v>
          </cell>
        </row>
        <row r="766">
          <cell r="A766">
            <v>894834</v>
          </cell>
          <cell r="G766" t="str">
            <v>居酒屋 達磨屋</v>
          </cell>
        </row>
        <row r="767">
          <cell r="A767">
            <v>894835</v>
          </cell>
          <cell r="G767" t="str">
            <v>串三郎</v>
          </cell>
        </row>
        <row r="768">
          <cell r="A768">
            <v>894836</v>
          </cell>
          <cell r="G768" t="str">
            <v>Locomotion Coffee And Bed</v>
          </cell>
        </row>
        <row r="769">
          <cell r="A769">
            <v>892282</v>
          </cell>
          <cell r="G769" t="str">
            <v>九頭竜温泉「平成の湯」</v>
          </cell>
        </row>
        <row r="770">
          <cell r="A770">
            <v>894837</v>
          </cell>
          <cell r="G770" t="str">
            <v>NPO法人 徳之島虹の会</v>
          </cell>
        </row>
        <row r="771">
          <cell r="A771">
            <v>894838</v>
          </cell>
          <cell r="G771" t="str">
            <v>道の駅「猪苗代」</v>
          </cell>
        </row>
        <row r="772">
          <cell r="A772">
            <v>894839</v>
          </cell>
          <cell r="G772" t="str">
            <v>阿権浜しぜん館</v>
          </cell>
        </row>
        <row r="773">
          <cell r="A773">
            <v>894840</v>
          </cell>
          <cell r="G773" t="str">
            <v>万座温泉スキー場</v>
          </cell>
        </row>
        <row r="774">
          <cell r="A774">
            <v>894841</v>
          </cell>
          <cell r="G774" t="str">
            <v>有限会社　阿寒観光ハイヤー　（釧路サイクリングツアーズ）</v>
          </cell>
        </row>
        <row r="775">
          <cell r="A775">
            <v>894842</v>
          </cell>
          <cell r="G775" t="str">
            <v>猛禽類医学研究所（環境省 釧路湿原野生生物保護センター内）</v>
          </cell>
        </row>
        <row r="776">
          <cell r="A776">
            <v>894843</v>
          </cell>
          <cell r="G776" t="str">
            <v>万座高原ホテル</v>
          </cell>
        </row>
        <row r="777">
          <cell r="A777">
            <v>894844</v>
          </cell>
          <cell r="G777" t="str">
            <v>万座プリンスホテル</v>
          </cell>
        </row>
        <row r="778">
          <cell r="A778">
            <v>894845</v>
          </cell>
          <cell r="G778" t="str">
            <v>おみやげ処お勝手屋萌　道の駅店</v>
          </cell>
        </row>
        <row r="779">
          <cell r="A779">
            <v>894846</v>
          </cell>
          <cell r="G779" t="str">
            <v>たい夢　留萌店</v>
          </cell>
        </row>
        <row r="780">
          <cell r="A780">
            <v>894847</v>
          </cell>
          <cell r="G780" t="str">
            <v>軽食喫茶　ラ・ポーズ</v>
          </cell>
        </row>
        <row r="781">
          <cell r="A781">
            <v>894848</v>
          </cell>
          <cell r="G781" t="str">
            <v>ルモンド道の駅店「ルモカフェ」</v>
          </cell>
        </row>
        <row r="782">
          <cell r="A782">
            <v>894849</v>
          </cell>
          <cell r="G782" t="str">
            <v>井原水産　直売店</v>
          </cell>
        </row>
        <row r="783">
          <cell r="A783">
            <v>894850</v>
          </cell>
          <cell r="G783" t="str">
            <v>美食酒家　司</v>
          </cell>
        </row>
        <row r="784">
          <cell r="A784">
            <v>894851</v>
          </cell>
          <cell r="G784" t="str">
            <v>田中青果　留萌本店</v>
          </cell>
        </row>
        <row r="785">
          <cell r="A785">
            <v>894852</v>
          </cell>
          <cell r="G785" t="str">
            <v>ログコテージふりーたいむ</v>
          </cell>
        </row>
        <row r="786">
          <cell r="A786">
            <v>894853</v>
          </cell>
          <cell r="G786" t="str">
            <v>酒のまるけん</v>
          </cell>
        </row>
        <row r="787">
          <cell r="A787">
            <v>894854</v>
          </cell>
        </row>
        <row r="788">
          <cell r="A788">
            <v>894855</v>
          </cell>
        </row>
        <row r="789">
          <cell r="A789">
            <v>894856</v>
          </cell>
        </row>
        <row r="790">
          <cell r="A790">
            <v>894857</v>
          </cell>
        </row>
        <row r="791">
          <cell r="A791">
            <v>894858</v>
          </cell>
        </row>
        <row r="792">
          <cell r="A792">
            <v>894859</v>
          </cell>
        </row>
        <row r="793">
          <cell r="A793">
            <v>894860</v>
          </cell>
        </row>
        <row r="794">
          <cell r="A794">
            <v>894861</v>
          </cell>
        </row>
        <row r="795">
          <cell r="A795">
            <v>894862</v>
          </cell>
        </row>
        <row r="796">
          <cell r="A796">
            <v>894863</v>
          </cell>
        </row>
        <row r="797">
          <cell r="A797">
            <v>894864</v>
          </cell>
        </row>
        <row r="798">
          <cell r="A798">
            <v>894865</v>
          </cell>
        </row>
        <row r="799">
          <cell r="A799">
            <v>894866</v>
          </cell>
        </row>
        <row r="800">
          <cell r="A800">
            <v>894867</v>
          </cell>
        </row>
        <row r="801">
          <cell r="A801">
            <v>894868</v>
          </cell>
        </row>
        <row r="802">
          <cell r="A802">
            <v>894869</v>
          </cell>
        </row>
        <row r="803">
          <cell r="A803">
            <v>894870</v>
          </cell>
        </row>
        <row r="804">
          <cell r="A804">
            <v>894871</v>
          </cell>
        </row>
        <row r="805">
          <cell r="A805">
            <v>894872</v>
          </cell>
        </row>
        <row r="806">
          <cell r="A806">
            <v>894873</v>
          </cell>
        </row>
        <row r="807">
          <cell r="A807">
            <v>894874</v>
          </cell>
        </row>
        <row r="808">
          <cell r="A808">
            <v>894875</v>
          </cell>
        </row>
        <row r="809">
          <cell r="A809">
            <v>894876</v>
          </cell>
        </row>
        <row r="810">
          <cell r="A810">
            <v>894877</v>
          </cell>
        </row>
        <row r="811">
          <cell r="A811">
            <v>894878</v>
          </cell>
        </row>
        <row r="812">
          <cell r="A812">
            <v>894879</v>
          </cell>
        </row>
        <row r="813">
          <cell r="A813">
            <v>894880</v>
          </cell>
        </row>
        <row r="814">
          <cell r="A814">
            <v>894881</v>
          </cell>
        </row>
        <row r="815">
          <cell r="A815">
            <v>894882</v>
          </cell>
        </row>
        <row r="816">
          <cell r="A816">
            <v>894883</v>
          </cell>
        </row>
        <row r="817">
          <cell r="A817">
            <v>894884</v>
          </cell>
        </row>
        <row r="818">
          <cell r="A818">
            <v>894885</v>
          </cell>
        </row>
        <row r="819">
          <cell r="A819">
            <v>894886</v>
          </cell>
        </row>
        <row r="820">
          <cell r="A820">
            <v>894887</v>
          </cell>
        </row>
        <row r="821">
          <cell r="A821">
            <v>894888</v>
          </cell>
        </row>
        <row r="822">
          <cell r="A822">
            <v>894889</v>
          </cell>
        </row>
        <row r="823">
          <cell r="A823">
            <v>894890</v>
          </cell>
        </row>
        <row r="824">
          <cell r="A824">
            <v>894891</v>
          </cell>
        </row>
        <row r="825">
          <cell r="A825">
            <v>894892</v>
          </cell>
        </row>
        <row r="826">
          <cell r="A826">
            <v>894893</v>
          </cell>
        </row>
        <row r="827">
          <cell r="A827">
            <v>894894</v>
          </cell>
        </row>
        <row r="828">
          <cell r="A828">
            <v>894895</v>
          </cell>
        </row>
        <row r="829">
          <cell r="A829">
            <v>894896</v>
          </cell>
        </row>
        <row r="830">
          <cell r="A830">
            <v>894897</v>
          </cell>
        </row>
        <row r="831">
          <cell r="A831">
            <v>894898</v>
          </cell>
        </row>
        <row r="832">
          <cell r="A832">
            <v>894899</v>
          </cell>
        </row>
        <row r="833">
          <cell r="A833">
            <v>894900</v>
          </cell>
        </row>
        <row r="835">
          <cell r="A835">
            <v>894761</v>
          </cell>
        </row>
        <row r="836">
          <cell r="A836">
            <v>894762</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4.xml"/><Relationship Id="rId18" Type="http://schemas.openxmlformats.org/officeDocument/2006/relationships/ctrlProp" Target="../ctrlProps/ctrlProp9.xml"/><Relationship Id="rId26" Type="http://schemas.openxmlformats.org/officeDocument/2006/relationships/ctrlProp" Target="../ctrlProps/ctrlProp17.xml"/><Relationship Id="rId39" Type="http://schemas.openxmlformats.org/officeDocument/2006/relationships/ctrlProp" Target="../ctrlProps/ctrlProp30.xml"/><Relationship Id="rId21" Type="http://schemas.openxmlformats.org/officeDocument/2006/relationships/ctrlProp" Target="../ctrlProps/ctrlProp12.xml"/><Relationship Id="rId34" Type="http://schemas.openxmlformats.org/officeDocument/2006/relationships/ctrlProp" Target="../ctrlProps/ctrlProp25.xml"/><Relationship Id="rId42" Type="http://schemas.openxmlformats.org/officeDocument/2006/relationships/ctrlProp" Target="../ctrlProps/ctrlProp33.xml"/><Relationship Id="rId47" Type="http://schemas.openxmlformats.org/officeDocument/2006/relationships/ctrlProp" Target="../ctrlProps/ctrlProp38.xml"/><Relationship Id="rId50" Type="http://schemas.openxmlformats.org/officeDocument/2006/relationships/ctrlProp" Target="../ctrlProps/ctrlProp41.xml"/><Relationship Id="rId55" Type="http://schemas.openxmlformats.org/officeDocument/2006/relationships/ctrlProp" Target="../ctrlProps/ctrlProp46.xml"/><Relationship Id="rId63" Type="http://schemas.openxmlformats.org/officeDocument/2006/relationships/ctrlProp" Target="../ctrlProps/ctrlProp54.xml"/><Relationship Id="rId68" Type="http://schemas.openxmlformats.org/officeDocument/2006/relationships/ctrlProp" Target="../ctrlProps/ctrlProp59.xml"/><Relationship Id="rId76" Type="http://schemas.openxmlformats.org/officeDocument/2006/relationships/ctrlProp" Target="../ctrlProps/ctrlProp67.xml"/><Relationship Id="rId7" Type="http://schemas.openxmlformats.org/officeDocument/2006/relationships/printerSettings" Target="../printerSettings/printerSettings1.bin"/><Relationship Id="rId71" Type="http://schemas.openxmlformats.org/officeDocument/2006/relationships/ctrlProp" Target="../ctrlProps/ctrlProp62.xml"/><Relationship Id="rId2" Type="http://schemas.openxmlformats.org/officeDocument/2006/relationships/hyperlink" Target="https://m.facebook.com/montbelljpn" TargetMode="External"/><Relationship Id="rId16" Type="http://schemas.openxmlformats.org/officeDocument/2006/relationships/ctrlProp" Target="../ctrlProps/ctrlProp7.xml"/><Relationship Id="rId29" Type="http://schemas.openxmlformats.org/officeDocument/2006/relationships/ctrlProp" Target="../ctrlProps/ctrlProp20.xml"/><Relationship Id="rId11" Type="http://schemas.openxmlformats.org/officeDocument/2006/relationships/ctrlProp" Target="../ctrlProps/ctrlProp2.xml"/><Relationship Id="rId24" Type="http://schemas.openxmlformats.org/officeDocument/2006/relationships/ctrlProp" Target="../ctrlProps/ctrlProp15.xml"/><Relationship Id="rId32" Type="http://schemas.openxmlformats.org/officeDocument/2006/relationships/ctrlProp" Target="../ctrlProps/ctrlProp23.xml"/><Relationship Id="rId37" Type="http://schemas.openxmlformats.org/officeDocument/2006/relationships/ctrlProp" Target="../ctrlProps/ctrlProp28.xml"/><Relationship Id="rId40" Type="http://schemas.openxmlformats.org/officeDocument/2006/relationships/ctrlProp" Target="../ctrlProps/ctrlProp31.xml"/><Relationship Id="rId45" Type="http://schemas.openxmlformats.org/officeDocument/2006/relationships/ctrlProp" Target="../ctrlProps/ctrlProp36.xml"/><Relationship Id="rId53" Type="http://schemas.openxmlformats.org/officeDocument/2006/relationships/ctrlProp" Target="../ctrlProps/ctrlProp44.xml"/><Relationship Id="rId58" Type="http://schemas.openxmlformats.org/officeDocument/2006/relationships/ctrlProp" Target="../ctrlProps/ctrlProp49.xml"/><Relationship Id="rId66" Type="http://schemas.openxmlformats.org/officeDocument/2006/relationships/ctrlProp" Target="../ctrlProps/ctrlProp57.xml"/><Relationship Id="rId74" Type="http://schemas.openxmlformats.org/officeDocument/2006/relationships/ctrlProp" Target="../ctrlProps/ctrlProp65.xml"/><Relationship Id="rId79" Type="http://schemas.openxmlformats.org/officeDocument/2006/relationships/ctrlProp" Target="../ctrlProps/ctrlProp70.xml"/><Relationship Id="rId5" Type="http://schemas.openxmlformats.org/officeDocument/2006/relationships/hyperlink" Target="https://www.youtube.com/user/montbellec/featured" TargetMode="External"/><Relationship Id="rId61" Type="http://schemas.openxmlformats.org/officeDocument/2006/relationships/ctrlProp" Target="../ctrlProps/ctrlProp52.xml"/><Relationship Id="rId82" Type="http://schemas.openxmlformats.org/officeDocument/2006/relationships/comments" Target="../comments1.xml"/><Relationship Id="rId10" Type="http://schemas.openxmlformats.org/officeDocument/2006/relationships/ctrlProp" Target="../ctrlProps/ctrlProp1.xml"/><Relationship Id="rId19" Type="http://schemas.openxmlformats.org/officeDocument/2006/relationships/ctrlProp" Target="../ctrlProps/ctrlProp10.xml"/><Relationship Id="rId31" Type="http://schemas.openxmlformats.org/officeDocument/2006/relationships/ctrlProp" Target="../ctrlProps/ctrlProp22.xml"/><Relationship Id="rId44" Type="http://schemas.openxmlformats.org/officeDocument/2006/relationships/ctrlProp" Target="../ctrlProps/ctrlProp35.xml"/><Relationship Id="rId52" Type="http://schemas.openxmlformats.org/officeDocument/2006/relationships/ctrlProp" Target="../ctrlProps/ctrlProp43.xml"/><Relationship Id="rId60" Type="http://schemas.openxmlformats.org/officeDocument/2006/relationships/ctrlProp" Target="../ctrlProps/ctrlProp51.xml"/><Relationship Id="rId65" Type="http://schemas.openxmlformats.org/officeDocument/2006/relationships/ctrlProp" Target="../ctrlProps/ctrlProp56.xml"/><Relationship Id="rId73" Type="http://schemas.openxmlformats.org/officeDocument/2006/relationships/ctrlProp" Target="../ctrlProps/ctrlProp64.xml"/><Relationship Id="rId78" Type="http://schemas.openxmlformats.org/officeDocument/2006/relationships/ctrlProp" Target="../ctrlProps/ctrlProp69.xml"/><Relationship Id="rId81" Type="http://schemas.openxmlformats.org/officeDocument/2006/relationships/ctrlProp" Target="../ctrlProps/ctrlProp72.xml"/><Relationship Id="rId4" Type="http://schemas.openxmlformats.org/officeDocument/2006/relationships/hyperlink" Target="https://www.instagram.com/%E3%83%BB%E3%83%BB%E3%83%BB%E3%83%BB%E3%83%BB%E3%83%BB" TargetMode="External"/><Relationship Id="rId9" Type="http://schemas.openxmlformats.org/officeDocument/2006/relationships/vmlDrawing" Target="../drawings/vmlDrawing1.vml"/><Relationship Id="rId14" Type="http://schemas.openxmlformats.org/officeDocument/2006/relationships/ctrlProp" Target="../ctrlProps/ctrlProp5.xml"/><Relationship Id="rId22" Type="http://schemas.openxmlformats.org/officeDocument/2006/relationships/ctrlProp" Target="../ctrlProps/ctrlProp13.xml"/><Relationship Id="rId27" Type="http://schemas.openxmlformats.org/officeDocument/2006/relationships/ctrlProp" Target="../ctrlProps/ctrlProp18.xml"/><Relationship Id="rId30" Type="http://schemas.openxmlformats.org/officeDocument/2006/relationships/ctrlProp" Target="../ctrlProps/ctrlProp21.xml"/><Relationship Id="rId35" Type="http://schemas.openxmlformats.org/officeDocument/2006/relationships/ctrlProp" Target="../ctrlProps/ctrlProp26.xml"/><Relationship Id="rId43" Type="http://schemas.openxmlformats.org/officeDocument/2006/relationships/ctrlProp" Target="../ctrlProps/ctrlProp34.xml"/><Relationship Id="rId48" Type="http://schemas.openxmlformats.org/officeDocument/2006/relationships/ctrlProp" Target="../ctrlProps/ctrlProp39.xml"/><Relationship Id="rId56" Type="http://schemas.openxmlformats.org/officeDocument/2006/relationships/ctrlProp" Target="../ctrlProps/ctrlProp47.xml"/><Relationship Id="rId64" Type="http://schemas.openxmlformats.org/officeDocument/2006/relationships/ctrlProp" Target="../ctrlProps/ctrlProp55.xml"/><Relationship Id="rId69" Type="http://schemas.openxmlformats.org/officeDocument/2006/relationships/ctrlProp" Target="../ctrlProps/ctrlProp60.xml"/><Relationship Id="rId77" Type="http://schemas.openxmlformats.org/officeDocument/2006/relationships/ctrlProp" Target="../ctrlProps/ctrlProp68.xml"/><Relationship Id="rId8" Type="http://schemas.openxmlformats.org/officeDocument/2006/relationships/drawing" Target="../drawings/drawing1.xml"/><Relationship Id="rId51" Type="http://schemas.openxmlformats.org/officeDocument/2006/relationships/ctrlProp" Target="../ctrlProps/ctrlProp42.xml"/><Relationship Id="rId72" Type="http://schemas.openxmlformats.org/officeDocument/2006/relationships/ctrlProp" Target="../ctrlProps/ctrlProp63.xml"/><Relationship Id="rId80" Type="http://schemas.openxmlformats.org/officeDocument/2006/relationships/ctrlProp" Target="../ctrlProps/ctrlProp71.xml"/><Relationship Id="rId3" Type="http://schemas.openxmlformats.org/officeDocument/2006/relationships/hyperlink" Target="https://twitter.com/montbelljp" TargetMode="External"/><Relationship Id="rId12" Type="http://schemas.openxmlformats.org/officeDocument/2006/relationships/ctrlProp" Target="../ctrlProps/ctrlProp3.xml"/><Relationship Id="rId17" Type="http://schemas.openxmlformats.org/officeDocument/2006/relationships/ctrlProp" Target="../ctrlProps/ctrlProp8.xml"/><Relationship Id="rId25" Type="http://schemas.openxmlformats.org/officeDocument/2006/relationships/ctrlProp" Target="../ctrlProps/ctrlProp16.xml"/><Relationship Id="rId33" Type="http://schemas.openxmlformats.org/officeDocument/2006/relationships/ctrlProp" Target="../ctrlProps/ctrlProp24.xml"/><Relationship Id="rId38" Type="http://schemas.openxmlformats.org/officeDocument/2006/relationships/ctrlProp" Target="../ctrlProps/ctrlProp29.xml"/><Relationship Id="rId46" Type="http://schemas.openxmlformats.org/officeDocument/2006/relationships/ctrlProp" Target="../ctrlProps/ctrlProp37.xml"/><Relationship Id="rId59" Type="http://schemas.openxmlformats.org/officeDocument/2006/relationships/ctrlProp" Target="../ctrlProps/ctrlProp50.xml"/><Relationship Id="rId67" Type="http://schemas.openxmlformats.org/officeDocument/2006/relationships/ctrlProp" Target="../ctrlProps/ctrlProp58.xml"/><Relationship Id="rId20" Type="http://schemas.openxmlformats.org/officeDocument/2006/relationships/ctrlProp" Target="../ctrlProps/ctrlProp11.xml"/><Relationship Id="rId41" Type="http://schemas.openxmlformats.org/officeDocument/2006/relationships/ctrlProp" Target="../ctrlProps/ctrlProp32.xml"/><Relationship Id="rId54" Type="http://schemas.openxmlformats.org/officeDocument/2006/relationships/ctrlProp" Target="../ctrlProps/ctrlProp45.xml"/><Relationship Id="rId62" Type="http://schemas.openxmlformats.org/officeDocument/2006/relationships/ctrlProp" Target="../ctrlProps/ctrlProp53.xml"/><Relationship Id="rId70" Type="http://schemas.openxmlformats.org/officeDocument/2006/relationships/ctrlProp" Target="../ctrlProps/ctrlProp61.xml"/><Relationship Id="rId75" Type="http://schemas.openxmlformats.org/officeDocument/2006/relationships/ctrlProp" Target="../ctrlProps/ctrlProp66.xml"/><Relationship Id="rId1" Type="http://schemas.openxmlformats.org/officeDocument/2006/relationships/hyperlink" Target="https://www.youtube.com/%E3%83%BB%E3%83%BB%E3%83%BB%E3%83%BB%E3%83%BB%E3%83%BB%E3%83%BB%E3%83%BB" TargetMode="External"/><Relationship Id="rId6" Type="http://schemas.openxmlformats.org/officeDocument/2006/relationships/hyperlink" Target="https://line.me/%E3%83%BB%E3%83%BB%E3%83%BB" TargetMode="External"/><Relationship Id="rId15" Type="http://schemas.openxmlformats.org/officeDocument/2006/relationships/ctrlProp" Target="../ctrlProps/ctrlProp6.xml"/><Relationship Id="rId23" Type="http://schemas.openxmlformats.org/officeDocument/2006/relationships/ctrlProp" Target="../ctrlProps/ctrlProp14.xml"/><Relationship Id="rId28" Type="http://schemas.openxmlformats.org/officeDocument/2006/relationships/ctrlProp" Target="../ctrlProps/ctrlProp19.xml"/><Relationship Id="rId36" Type="http://schemas.openxmlformats.org/officeDocument/2006/relationships/ctrlProp" Target="../ctrlProps/ctrlProp27.xml"/><Relationship Id="rId49" Type="http://schemas.openxmlformats.org/officeDocument/2006/relationships/ctrlProp" Target="../ctrlProps/ctrlProp40.xml"/><Relationship Id="rId57"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S89"/>
  <sheetViews>
    <sheetView tabSelected="1" view="pageBreakPreview" topLeftCell="A4" zoomScale="70" zoomScaleNormal="40" zoomScaleSheetLayoutView="70" zoomScalePageLayoutView="70" workbookViewId="0">
      <selection activeCell="F56" sqref="F56"/>
    </sheetView>
  </sheetViews>
  <sheetFormatPr defaultColWidth="8.75" defaultRowHeight="18.75"/>
  <cols>
    <col min="1" max="1" width="4.125" style="82" customWidth="1"/>
    <col min="2" max="2" width="29.375" customWidth="1"/>
    <col min="3" max="3" width="64.125" style="5" customWidth="1"/>
    <col min="4" max="5" width="6.25" customWidth="1"/>
    <col min="6" max="6" width="26.75" style="2" customWidth="1"/>
    <col min="7" max="7" width="67.375" style="5" customWidth="1"/>
    <col min="8" max="8" width="6.375" customWidth="1"/>
    <col min="15" max="15" width="14.375" style="89" customWidth="1"/>
    <col min="16" max="16" width="24.625" style="208" bestFit="1" customWidth="1"/>
    <col min="17" max="17" width="8.75" style="207"/>
    <col min="18" max="18" width="17.75" style="207" bestFit="1" customWidth="1"/>
    <col min="19" max="19" width="8.75" style="3"/>
  </cols>
  <sheetData>
    <row r="1" spans="1:18" ht="30" customHeight="1">
      <c r="B1" s="233" t="s">
        <v>52</v>
      </c>
      <c r="C1" s="233"/>
      <c r="D1" s="233"/>
    </row>
    <row r="2" spans="1:18" ht="184.5" customHeight="1">
      <c r="B2" s="248" t="s">
        <v>171</v>
      </c>
      <c r="C2" s="248"/>
      <c r="D2" s="14"/>
      <c r="F2" s="223" t="s">
        <v>7</v>
      </c>
      <c r="G2" s="223"/>
    </row>
    <row r="3" spans="1:18" ht="16.5" customHeight="1">
      <c r="B3" s="126"/>
      <c r="C3" s="126"/>
      <c r="D3" s="14"/>
      <c r="F3" s="107"/>
      <c r="G3" s="107"/>
    </row>
    <row r="4" spans="1:18" ht="30.75" customHeight="1">
      <c r="B4" s="143" t="s">
        <v>13</v>
      </c>
      <c r="C4" s="7"/>
      <c r="D4" s="1"/>
      <c r="F4" s="137"/>
      <c r="G4" s="137"/>
    </row>
    <row r="5" spans="1:18" ht="39" customHeight="1" thickBot="1">
      <c r="B5" s="129" t="s">
        <v>37</v>
      </c>
      <c r="C5" s="128" t="s">
        <v>32</v>
      </c>
      <c r="D5" s="130"/>
      <c r="E5" s="127"/>
      <c r="F5" s="129" t="s">
        <v>33</v>
      </c>
      <c r="G5" s="131"/>
    </row>
    <row r="6" spans="1:18" ht="22.5" customHeight="1" thickTop="1">
      <c r="B6" s="84" t="s">
        <v>0</v>
      </c>
      <c r="C6" s="21"/>
      <c r="D6" s="1"/>
      <c r="F6" s="67" t="s">
        <v>0</v>
      </c>
      <c r="G6" s="62">
        <v>44106</v>
      </c>
    </row>
    <row r="7" spans="1:18" ht="22.5" customHeight="1">
      <c r="B7" s="84" t="s">
        <v>138</v>
      </c>
      <c r="C7" s="134"/>
      <c r="D7" s="1"/>
      <c r="F7" s="67" t="s">
        <v>139</v>
      </c>
      <c r="G7" s="63">
        <v>44166</v>
      </c>
    </row>
    <row r="8" spans="1:18" ht="22.5" customHeight="1">
      <c r="A8" s="82">
        <v>1</v>
      </c>
      <c r="B8" s="84" t="s">
        <v>1</v>
      </c>
      <c r="C8" s="102"/>
      <c r="D8" s="1"/>
      <c r="F8" s="67" t="s">
        <v>1</v>
      </c>
      <c r="G8" s="64" t="s">
        <v>29</v>
      </c>
    </row>
    <row r="9" spans="1:18" ht="22.5" customHeight="1">
      <c r="A9" s="82">
        <v>2</v>
      </c>
      <c r="B9" s="84" t="s">
        <v>2</v>
      </c>
      <c r="C9" s="102"/>
      <c r="D9" s="1"/>
      <c r="F9" s="67" t="s">
        <v>2</v>
      </c>
      <c r="G9" s="65" t="s">
        <v>30</v>
      </c>
    </row>
    <row r="10" spans="1:18" ht="78" customHeight="1">
      <c r="A10" s="82">
        <v>3</v>
      </c>
      <c r="B10" s="86" t="s">
        <v>161</v>
      </c>
      <c r="C10" s="22" t="s">
        <v>172</v>
      </c>
      <c r="D10" s="1"/>
      <c r="F10" s="26" t="s">
        <v>50</v>
      </c>
      <c r="G10" s="66" t="s">
        <v>47</v>
      </c>
      <c r="O10" s="90" t="s">
        <v>53</v>
      </c>
      <c r="P10" s="209" t="s">
        <v>213</v>
      </c>
      <c r="Q10" s="207">
        <v>1</v>
      </c>
      <c r="R10" s="207" t="s">
        <v>209</v>
      </c>
    </row>
    <row r="11" spans="1:18" ht="21.75" customHeight="1">
      <c r="A11" s="82">
        <v>4</v>
      </c>
      <c r="B11" s="249" t="s">
        <v>87</v>
      </c>
      <c r="C11" s="28"/>
      <c r="D11" s="1"/>
      <c r="F11" s="221" t="s">
        <v>49</v>
      </c>
      <c r="G11" s="25" t="s">
        <v>111</v>
      </c>
      <c r="O11" s="90" t="s">
        <v>54</v>
      </c>
      <c r="P11" s="209" t="s">
        <v>214</v>
      </c>
      <c r="Q11" s="207">
        <v>2</v>
      </c>
      <c r="R11" s="207" t="s">
        <v>209</v>
      </c>
    </row>
    <row r="12" spans="1:18" ht="21.75" customHeight="1">
      <c r="A12" s="82">
        <v>5</v>
      </c>
      <c r="B12" s="249"/>
      <c r="C12" s="28"/>
      <c r="D12" s="1"/>
      <c r="F12" s="222"/>
      <c r="G12" s="25" t="s">
        <v>112</v>
      </c>
      <c r="H12" s="27"/>
      <c r="O12" s="91" t="s">
        <v>55</v>
      </c>
      <c r="P12" s="209" t="s">
        <v>215</v>
      </c>
      <c r="Q12" s="207">
        <v>3</v>
      </c>
      <c r="R12" s="207" t="s">
        <v>210</v>
      </c>
    </row>
    <row r="13" spans="1:18" ht="102.75" customHeight="1">
      <c r="A13" s="82">
        <v>6</v>
      </c>
      <c r="B13" s="86" t="s">
        <v>160</v>
      </c>
      <c r="C13" s="22" t="s">
        <v>48</v>
      </c>
      <c r="D13" s="1"/>
      <c r="F13" s="26" t="s">
        <v>51</v>
      </c>
      <c r="G13" s="61" t="s">
        <v>46</v>
      </c>
      <c r="O13" s="91" t="s">
        <v>56</v>
      </c>
      <c r="P13" s="209" t="s">
        <v>216</v>
      </c>
      <c r="Q13" s="207">
        <v>4</v>
      </c>
      <c r="R13" s="207" t="s">
        <v>211</v>
      </c>
    </row>
    <row r="14" spans="1:18" ht="22.5" customHeight="1">
      <c r="A14" s="82">
        <v>7</v>
      </c>
      <c r="B14" s="249" t="s">
        <v>86</v>
      </c>
      <c r="C14" s="28"/>
      <c r="D14" s="1"/>
      <c r="F14" s="221" t="s">
        <v>86</v>
      </c>
      <c r="G14" s="25" t="s">
        <v>109</v>
      </c>
      <c r="O14" s="91" t="s">
        <v>57</v>
      </c>
      <c r="P14" s="209" t="s">
        <v>217</v>
      </c>
      <c r="Q14" s="207">
        <v>5</v>
      </c>
      <c r="R14" s="207" t="s">
        <v>211</v>
      </c>
    </row>
    <row r="15" spans="1:18" ht="22.5" customHeight="1">
      <c r="A15" s="82">
        <v>8</v>
      </c>
      <c r="B15" s="249"/>
      <c r="C15" s="28"/>
      <c r="D15" s="1"/>
      <c r="F15" s="222"/>
      <c r="G15" s="25" t="s">
        <v>110</v>
      </c>
      <c r="H15" s="27"/>
      <c r="O15" s="91" t="s">
        <v>58</v>
      </c>
      <c r="P15" s="209" t="s">
        <v>218</v>
      </c>
      <c r="Q15" s="207">
        <v>6</v>
      </c>
      <c r="R15" s="207" t="s">
        <v>212</v>
      </c>
    </row>
    <row r="16" spans="1:18" ht="23.25" customHeight="1">
      <c r="A16" s="82">
        <v>9</v>
      </c>
      <c r="B16" s="133" t="s">
        <v>3</v>
      </c>
      <c r="C16" s="23"/>
      <c r="D16" s="1"/>
      <c r="F16" s="69" t="s">
        <v>3</v>
      </c>
      <c r="G16" s="68" t="s">
        <v>26</v>
      </c>
      <c r="O16" s="91" t="s">
        <v>59</v>
      </c>
      <c r="P16" s="209" t="s">
        <v>219</v>
      </c>
      <c r="Q16" s="207">
        <v>7</v>
      </c>
      <c r="R16" s="207" t="s">
        <v>211</v>
      </c>
    </row>
    <row r="17" spans="1:19" ht="23.25" customHeight="1">
      <c r="A17" s="82">
        <v>10</v>
      </c>
      <c r="B17" s="133" t="s">
        <v>27</v>
      </c>
      <c r="C17" s="23"/>
      <c r="D17" s="1"/>
      <c r="F17" s="70" t="s">
        <v>27</v>
      </c>
      <c r="G17" s="68" t="s">
        <v>28</v>
      </c>
      <c r="O17" s="91" t="s">
        <v>106</v>
      </c>
      <c r="P17" s="209" t="s">
        <v>220</v>
      </c>
      <c r="Q17" s="207">
        <v>8</v>
      </c>
      <c r="R17" s="207" t="s">
        <v>212</v>
      </c>
    </row>
    <row r="18" spans="1:19" ht="23.25" customHeight="1">
      <c r="A18" s="82">
        <v>11</v>
      </c>
      <c r="B18" s="133" t="s">
        <v>122</v>
      </c>
      <c r="C18" s="23"/>
      <c r="D18" s="1"/>
      <c r="F18" s="70" t="s">
        <v>122</v>
      </c>
      <c r="G18" s="68" t="s">
        <v>118</v>
      </c>
      <c r="O18" s="92" t="s">
        <v>107</v>
      </c>
      <c r="P18" s="209" t="s">
        <v>221</v>
      </c>
      <c r="Q18" s="207">
        <v>9</v>
      </c>
      <c r="R18" s="207" t="s">
        <v>212</v>
      </c>
    </row>
    <row r="19" spans="1:19" ht="23.25" customHeight="1">
      <c r="A19" s="82">
        <v>12</v>
      </c>
      <c r="B19" s="133" t="s">
        <v>116</v>
      </c>
      <c r="C19" s="23"/>
      <c r="D19" s="1"/>
      <c r="F19" s="71" t="s">
        <v>117</v>
      </c>
      <c r="G19" s="68" t="s">
        <v>119</v>
      </c>
      <c r="O19" s="92" t="s">
        <v>108</v>
      </c>
      <c r="P19" s="209" t="s">
        <v>222</v>
      </c>
      <c r="Q19" s="207">
        <v>10</v>
      </c>
      <c r="R19" s="207" t="s">
        <v>212</v>
      </c>
    </row>
    <row r="20" spans="1:19" ht="18.75" customHeight="1">
      <c r="A20" s="82">
        <v>13</v>
      </c>
      <c r="B20" s="84" t="s">
        <v>4</v>
      </c>
      <c r="C20" s="23"/>
      <c r="D20" s="1"/>
      <c r="F20" s="67" t="s">
        <v>4</v>
      </c>
      <c r="G20" s="68" t="s">
        <v>16</v>
      </c>
      <c r="O20" s="92" t="s">
        <v>231</v>
      </c>
      <c r="P20" s="209" t="s">
        <v>223</v>
      </c>
      <c r="R20" s="207" t="s">
        <v>212</v>
      </c>
    </row>
    <row r="21" spans="1:19" ht="18.75" customHeight="1">
      <c r="A21" s="82">
        <v>14</v>
      </c>
      <c r="B21" s="84" t="s">
        <v>5</v>
      </c>
      <c r="C21" s="23"/>
      <c r="D21" s="1"/>
      <c r="F21" s="67" t="s">
        <v>5</v>
      </c>
      <c r="G21" s="68" t="s">
        <v>17</v>
      </c>
      <c r="O21" s="92" t="s">
        <v>232</v>
      </c>
      <c r="P21" s="209" t="s">
        <v>224</v>
      </c>
      <c r="R21" s="207" t="s">
        <v>234</v>
      </c>
    </row>
    <row r="22" spans="1:19" ht="18.75" customHeight="1">
      <c r="A22" s="82">
        <v>15</v>
      </c>
      <c r="B22" s="84" t="s">
        <v>6</v>
      </c>
      <c r="C22" s="105"/>
      <c r="D22" s="1"/>
      <c r="F22" s="67" t="s">
        <v>6</v>
      </c>
      <c r="G22" s="68" t="s">
        <v>18</v>
      </c>
      <c r="O22" s="92" t="s">
        <v>233</v>
      </c>
      <c r="P22" s="209" t="s">
        <v>225</v>
      </c>
      <c r="R22" s="207" t="s">
        <v>212</v>
      </c>
    </row>
    <row r="23" spans="1:19" ht="18.75" customHeight="1">
      <c r="A23" s="82">
        <v>16</v>
      </c>
      <c r="B23" s="85" t="s">
        <v>9</v>
      </c>
      <c r="C23" s="24"/>
      <c r="D23" s="1"/>
      <c r="F23" s="73" t="s">
        <v>9</v>
      </c>
      <c r="G23" s="72" t="s">
        <v>19</v>
      </c>
      <c r="O23" s="92"/>
      <c r="P23" s="209" t="s">
        <v>226</v>
      </c>
    </row>
    <row r="24" spans="1:19" ht="18.75" customHeight="1">
      <c r="A24" s="82">
        <v>17</v>
      </c>
      <c r="B24" s="84" t="s">
        <v>8</v>
      </c>
      <c r="C24" s="23"/>
      <c r="D24" s="1"/>
      <c r="F24" s="67" t="s">
        <v>8</v>
      </c>
      <c r="G24" s="68" t="s">
        <v>20</v>
      </c>
      <c r="O24" s="93"/>
      <c r="P24" s="209" t="s">
        <v>227</v>
      </c>
      <c r="Q24" s="217"/>
      <c r="R24" s="217"/>
      <c r="S24" s="4"/>
    </row>
    <row r="25" spans="1:19" ht="18.75" customHeight="1">
      <c r="A25" s="82">
        <v>18</v>
      </c>
      <c r="B25" s="84" t="s">
        <v>10</v>
      </c>
      <c r="C25" s="23"/>
      <c r="D25" s="1"/>
      <c r="F25" s="67" t="s">
        <v>10</v>
      </c>
      <c r="G25" s="68" t="s">
        <v>21</v>
      </c>
      <c r="O25" s="94"/>
      <c r="P25" s="209" t="s">
        <v>228</v>
      </c>
    </row>
    <row r="26" spans="1:19" ht="80.25" customHeight="1">
      <c r="A26" s="82">
        <v>19</v>
      </c>
      <c r="B26" s="86" t="s">
        <v>165</v>
      </c>
      <c r="C26" s="22"/>
      <c r="D26" s="1"/>
      <c r="F26" s="26" t="s">
        <v>12</v>
      </c>
      <c r="G26" s="66" t="s">
        <v>31</v>
      </c>
      <c r="O26" s="94"/>
      <c r="P26" s="209" t="s">
        <v>229</v>
      </c>
    </row>
    <row r="27" spans="1:19" ht="75" customHeight="1">
      <c r="A27" s="82">
        <v>20</v>
      </c>
      <c r="B27" s="86" t="s">
        <v>164</v>
      </c>
      <c r="C27" s="22"/>
      <c r="D27" s="88">
        <f>LEN(C27)</f>
        <v>0</v>
      </c>
      <c r="F27" s="26" t="s">
        <v>60</v>
      </c>
      <c r="G27" s="66" t="s">
        <v>24</v>
      </c>
      <c r="P27" s="209" t="s">
        <v>230</v>
      </c>
    </row>
    <row r="28" spans="1:19" ht="171.75" customHeight="1">
      <c r="A28" s="82">
        <v>21</v>
      </c>
      <c r="B28" s="86" t="s">
        <v>163</v>
      </c>
      <c r="C28" s="22"/>
      <c r="D28" s="88">
        <f>LEN(C28)</f>
        <v>0</v>
      </c>
      <c r="F28" s="26" t="s">
        <v>11</v>
      </c>
      <c r="G28" s="66" t="s">
        <v>25</v>
      </c>
      <c r="H28">
        <f>LEN(G27)</f>
        <v>83</v>
      </c>
    </row>
    <row r="29" spans="1:19" ht="105" customHeight="1">
      <c r="A29" s="82">
        <v>22</v>
      </c>
      <c r="B29" s="86" t="s">
        <v>162</v>
      </c>
      <c r="C29" s="23"/>
      <c r="D29" s="1"/>
      <c r="F29" s="26" t="s">
        <v>14</v>
      </c>
      <c r="G29" s="68" t="s">
        <v>23</v>
      </c>
      <c r="H29">
        <f>LEN(G28)</f>
        <v>170</v>
      </c>
    </row>
    <row r="30" spans="1:19" ht="73.5" customHeight="1">
      <c r="A30" s="82">
        <v>23</v>
      </c>
      <c r="B30" s="86" t="s">
        <v>15</v>
      </c>
      <c r="C30" s="135" t="s">
        <v>169</v>
      </c>
      <c r="D30" s="1"/>
      <c r="F30" s="97" t="s">
        <v>15</v>
      </c>
      <c r="G30" s="99" t="s">
        <v>22</v>
      </c>
    </row>
    <row r="31" spans="1:19" ht="48" customHeight="1" thickBot="1">
      <c r="A31" s="83">
        <v>24</v>
      </c>
      <c r="B31" s="86" t="s">
        <v>166</v>
      </c>
      <c r="C31" s="136"/>
      <c r="D31" s="32"/>
      <c r="E31" s="36"/>
      <c r="F31" s="101" t="s">
        <v>140</v>
      </c>
      <c r="G31" s="100" t="s">
        <v>141</v>
      </c>
    </row>
    <row r="32" spans="1:19" ht="27.75" customHeight="1" thickTop="1">
      <c r="B32" s="132"/>
      <c r="C32" s="6"/>
      <c r="D32" s="1"/>
      <c r="F32" s="98"/>
      <c r="G32" s="8"/>
    </row>
    <row r="33" spans="1:8" ht="39" customHeight="1" thickBot="1">
      <c r="B33" s="234" t="s">
        <v>91</v>
      </c>
      <c r="C33" s="235"/>
      <c r="D33" s="37"/>
      <c r="F33" s="41" t="s">
        <v>39</v>
      </c>
      <c r="G33" s="42"/>
    </row>
    <row r="34" spans="1:8" ht="22.5" customHeight="1" thickTop="1">
      <c r="A34" s="82">
        <v>25</v>
      </c>
      <c r="B34" s="218" t="s">
        <v>88</v>
      </c>
      <c r="C34" s="39"/>
      <c r="D34" s="37"/>
      <c r="F34" s="35" t="s">
        <v>85</v>
      </c>
      <c r="G34" s="43" t="s">
        <v>94</v>
      </c>
      <c r="H34" s="47"/>
    </row>
    <row r="35" spans="1:8" ht="55.5" customHeight="1">
      <c r="A35" s="82">
        <v>26</v>
      </c>
      <c r="B35" s="218" t="s">
        <v>89</v>
      </c>
      <c r="C35" s="54"/>
      <c r="D35" s="32">
        <f>LEN(C35)</f>
        <v>0</v>
      </c>
      <c r="E35" s="36"/>
      <c r="F35" s="35" t="s">
        <v>92</v>
      </c>
      <c r="G35" s="53" t="s">
        <v>93</v>
      </c>
    </row>
    <row r="36" spans="1:8" ht="54" customHeight="1" thickBot="1">
      <c r="A36" s="82">
        <v>27</v>
      </c>
      <c r="B36" s="206" t="s">
        <v>40</v>
      </c>
      <c r="C36" s="55"/>
      <c r="D36" s="38"/>
      <c r="F36" s="34" t="s">
        <v>40</v>
      </c>
      <c r="G36" s="44" t="s">
        <v>41</v>
      </c>
    </row>
    <row r="37" spans="1:8" ht="27.75" customHeight="1" thickTop="1">
      <c r="A37" s="83"/>
      <c r="B37" s="49"/>
      <c r="C37" s="38"/>
      <c r="D37" s="38"/>
      <c r="F37"/>
      <c r="G37"/>
    </row>
    <row r="38" spans="1:8" ht="28.5" customHeight="1">
      <c r="B38" s="225" t="s">
        <v>167</v>
      </c>
      <c r="C38" s="139" t="s">
        <v>90</v>
      </c>
      <c r="D38" s="38"/>
      <c r="F38" s="227" t="s">
        <v>146</v>
      </c>
      <c r="G38" s="96" t="s">
        <v>115</v>
      </c>
    </row>
    <row r="39" spans="1:8" ht="28.5" customHeight="1" thickBot="1">
      <c r="B39" s="226"/>
      <c r="C39" s="140" t="s">
        <v>153</v>
      </c>
      <c r="D39" s="40"/>
      <c r="F39" s="228"/>
      <c r="G39" s="95" t="s">
        <v>154</v>
      </c>
    </row>
    <row r="40" spans="1:8" ht="27.75" customHeight="1" thickTop="1">
      <c r="A40" s="220">
        <v>28</v>
      </c>
      <c r="B40" s="244" t="s">
        <v>123</v>
      </c>
      <c r="C40" s="50"/>
      <c r="D40" s="12"/>
      <c r="E40" s="15"/>
      <c r="F40" s="241" t="s">
        <v>123</v>
      </c>
      <c r="G40" s="48" t="s">
        <v>124</v>
      </c>
    </row>
    <row r="41" spans="1:8" ht="22.5" customHeight="1">
      <c r="A41" s="220"/>
      <c r="B41" s="240"/>
      <c r="C41" s="205"/>
      <c r="D41" s="38"/>
      <c r="E41" s="15"/>
      <c r="F41" s="242"/>
      <c r="G41" s="45" t="s">
        <v>130</v>
      </c>
    </row>
    <row r="42" spans="1:8" ht="22.5" customHeight="1">
      <c r="A42" s="220">
        <v>29</v>
      </c>
      <c r="B42" s="240" t="s">
        <v>131</v>
      </c>
      <c r="C42" s="52"/>
      <c r="D42" s="12"/>
      <c r="E42" s="15"/>
      <c r="F42" s="243" t="s">
        <v>42</v>
      </c>
      <c r="G42" s="46" t="s">
        <v>127</v>
      </c>
    </row>
    <row r="43" spans="1:8" ht="22.5" customHeight="1">
      <c r="A43" s="220"/>
      <c r="B43" s="240"/>
      <c r="C43" s="51"/>
      <c r="D43" s="38"/>
      <c r="E43" s="15"/>
      <c r="F43" s="242"/>
      <c r="G43" s="45" t="s">
        <v>102</v>
      </c>
    </row>
    <row r="44" spans="1:8" ht="22.5" customHeight="1">
      <c r="A44" s="220">
        <v>30</v>
      </c>
      <c r="B44" s="240" t="s">
        <v>132</v>
      </c>
      <c r="C44" s="52"/>
      <c r="D44" s="12"/>
      <c r="E44" s="15"/>
      <c r="F44" s="243" t="s">
        <v>43</v>
      </c>
      <c r="G44" s="46" t="s">
        <v>128</v>
      </c>
    </row>
    <row r="45" spans="1:8" ht="22.5" customHeight="1">
      <c r="A45" s="220"/>
      <c r="B45" s="240"/>
      <c r="C45" s="142"/>
      <c r="D45" s="38"/>
      <c r="E45" s="15"/>
      <c r="F45" s="242"/>
      <c r="G45" s="45" t="s">
        <v>44</v>
      </c>
    </row>
    <row r="46" spans="1:8" ht="22.5" customHeight="1">
      <c r="A46" s="220">
        <v>31</v>
      </c>
      <c r="B46" s="238" t="s">
        <v>133</v>
      </c>
      <c r="C46" s="52"/>
      <c r="D46" s="38"/>
      <c r="E46" s="15"/>
      <c r="F46" s="246" t="s">
        <v>129</v>
      </c>
      <c r="G46" s="46" t="s">
        <v>125</v>
      </c>
    </row>
    <row r="47" spans="1:8" ht="22.5" customHeight="1">
      <c r="A47" s="220"/>
      <c r="B47" s="245"/>
      <c r="C47" s="142"/>
      <c r="D47" s="38"/>
      <c r="E47" s="15"/>
      <c r="F47" s="247"/>
      <c r="G47" s="45" t="s">
        <v>45</v>
      </c>
    </row>
    <row r="48" spans="1:8" ht="22.5" customHeight="1">
      <c r="A48" s="220">
        <v>32</v>
      </c>
      <c r="B48" s="238" t="s">
        <v>149</v>
      </c>
      <c r="C48" s="81"/>
      <c r="D48" s="12"/>
      <c r="E48" s="15"/>
      <c r="F48" s="236" t="s">
        <v>151</v>
      </c>
      <c r="G48" s="74" t="s">
        <v>126</v>
      </c>
    </row>
    <row r="49" spans="1:7" ht="22.5" customHeight="1" thickBot="1">
      <c r="A49" s="220"/>
      <c r="B49" s="239"/>
      <c r="C49" s="103"/>
      <c r="D49" s="38"/>
      <c r="E49" s="15"/>
      <c r="F49" s="237"/>
      <c r="G49" s="60" t="s">
        <v>150</v>
      </c>
    </row>
    <row r="50" spans="1:7" ht="22.5" customHeight="1" thickTop="1">
      <c r="B50" s="17"/>
      <c r="C50" s="16"/>
      <c r="D50" s="27"/>
    </row>
    <row r="51" spans="1:7" ht="39" customHeight="1" thickBot="1">
      <c r="B51" s="144" t="s">
        <v>36</v>
      </c>
      <c r="C51" s="128" t="s">
        <v>32</v>
      </c>
      <c r="D51" s="27"/>
    </row>
    <row r="52" spans="1:7" ht="23.25" customHeight="1" thickTop="1">
      <c r="A52" s="82">
        <v>33</v>
      </c>
      <c r="B52" s="87" t="s">
        <v>34</v>
      </c>
      <c r="C52" s="138"/>
      <c r="D52" s="27"/>
    </row>
    <row r="53" spans="1:7" ht="23.25" customHeight="1">
      <c r="A53" s="82">
        <v>34</v>
      </c>
      <c r="B53" s="87" t="s">
        <v>35</v>
      </c>
      <c r="C53" s="18"/>
      <c r="D53" s="27"/>
    </row>
    <row r="54" spans="1:7" ht="23.25" customHeight="1">
      <c r="A54" s="82">
        <v>35</v>
      </c>
      <c r="B54" s="87" t="s">
        <v>38</v>
      </c>
      <c r="C54" s="106"/>
      <c r="D54" s="27"/>
    </row>
    <row r="55" spans="1:7" ht="23.25" customHeight="1" thickBot="1">
      <c r="A55" s="82">
        <v>36</v>
      </c>
      <c r="B55" s="87" t="s">
        <v>113</v>
      </c>
      <c r="C55" s="19"/>
      <c r="D55" s="27"/>
    </row>
    <row r="56" spans="1:7" ht="48.75" customHeight="1" thickTop="1">
      <c r="B56" s="27"/>
      <c r="C56" s="16"/>
      <c r="D56" s="27"/>
    </row>
    <row r="57" spans="1:7" ht="38.25" customHeight="1" thickBot="1">
      <c r="B57" s="125" t="s">
        <v>205</v>
      </c>
      <c r="C57" s="128" t="s">
        <v>32</v>
      </c>
      <c r="D57" s="27"/>
    </row>
    <row r="58" spans="1:7" ht="18.75" customHeight="1" thickTop="1">
      <c r="A58" s="82">
        <v>37</v>
      </c>
      <c r="B58" s="84" t="s">
        <v>142</v>
      </c>
      <c r="C58" s="150"/>
      <c r="D58" s="27"/>
    </row>
    <row r="59" spans="1:7" ht="18.75" customHeight="1">
      <c r="A59" s="82">
        <v>38</v>
      </c>
      <c r="B59" s="84" t="s">
        <v>143</v>
      </c>
      <c r="C59" s="151"/>
      <c r="D59" s="27"/>
    </row>
    <row r="60" spans="1:7" ht="18.75" customHeight="1">
      <c r="A60" s="82">
        <v>39</v>
      </c>
      <c r="B60" s="84" t="s">
        <v>144</v>
      </c>
      <c r="C60" s="152"/>
      <c r="D60" s="27"/>
    </row>
    <row r="61" spans="1:7" ht="18.75" customHeight="1" thickBot="1">
      <c r="A61" s="82">
        <v>40</v>
      </c>
      <c r="B61" s="84" t="s">
        <v>145</v>
      </c>
      <c r="C61" s="153"/>
      <c r="D61" s="27"/>
    </row>
    <row r="62" spans="1:7" ht="18.75" customHeight="1" thickTop="1">
      <c r="B62" s="32"/>
      <c r="C62" s="10"/>
      <c r="D62" s="27"/>
    </row>
    <row r="63" spans="1:7" ht="36.75" customHeight="1" thickBot="1">
      <c r="B63" s="145" t="s">
        <v>206</v>
      </c>
      <c r="C63" s="128" t="s">
        <v>32</v>
      </c>
      <c r="D63" s="27"/>
    </row>
    <row r="64" spans="1:7" ht="33.75" customHeight="1" thickTop="1">
      <c r="A64" s="219">
        <v>41</v>
      </c>
      <c r="B64" s="229" t="s">
        <v>174</v>
      </c>
      <c r="C64" s="231"/>
      <c r="D64" s="27"/>
    </row>
    <row r="65" spans="1:8" ht="48" customHeight="1" thickBot="1">
      <c r="A65" s="219"/>
      <c r="B65" s="230"/>
      <c r="C65" s="232"/>
      <c r="D65" s="27"/>
    </row>
    <row r="66" spans="1:8" ht="18.75" customHeight="1" thickTop="1" thickBot="1">
      <c r="B66" s="27"/>
      <c r="C66" s="104"/>
      <c r="D66" s="27"/>
    </row>
    <row r="67" spans="1:8" ht="36.75" customHeight="1" thickTop="1">
      <c r="A67" s="219">
        <v>42</v>
      </c>
      <c r="B67" s="224" t="s">
        <v>100</v>
      </c>
      <c r="C67" s="59" t="s">
        <v>170</v>
      </c>
      <c r="D67" s="1"/>
    </row>
    <row r="68" spans="1:8" ht="18.75" customHeight="1">
      <c r="A68" s="219"/>
      <c r="B68" s="224"/>
      <c r="C68" s="56" t="s">
        <v>95</v>
      </c>
      <c r="D68" s="1"/>
      <c r="H68" s="27"/>
    </row>
    <row r="69" spans="1:8" ht="17.25" customHeight="1">
      <c r="A69" s="219"/>
      <c r="B69" s="224"/>
      <c r="C69" s="57" t="s">
        <v>96</v>
      </c>
      <c r="D69" s="1"/>
      <c r="H69" s="27"/>
    </row>
    <row r="70" spans="1:8" ht="17.25" customHeight="1">
      <c r="A70" s="219"/>
      <c r="B70" s="224"/>
      <c r="C70" s="57" t="s">
        <v>97</v>
      </c>
      <c r="D70" s="1"/>
      <c r="H70" s="27"/>
    </row>
    <row r="71" spans="1:8" ht="17.25" customHeight="1">
      <c r="A71" s="219"/>
      <c r="B71" s="224"/>
      <c r="C71" s="57" t="s">
        <v>101</v>
      </c>
      <c r="D71" s="1"/>
      <c r="H71" s="27"/>
    </row>
    <row r="72" spans="1:8" ht="17.25" customHeight="1">
      <c r="A72" s="219"/>
      <c r="B72" s="224"/>
      <c r="C72" s="57" t="s">
        <v>98</v>
      </c>
      <c r="D72" s="1"/>
      <c r="H72" s="27"/>
    </row>
    <row r="73" spans="1:8" ht="17.25" customHeight="1">
      <c r="A73" s="219"/>
      <c r="B73" s="224"/>
      <c r="C73" s="57" t="s">
        <v>99</v>
      </c>
      <c r="D73" s="1"/>
      <c r="H73" s="27"/>
    </row>
    <row r="74" spans="1:8" ht="17.25" customHeight="1" thickBot="1">
      <c r="A74" s="219"/>
      <c r="B74" s="224"/>
      <c r="C74" s="58" t="s">
        <v>168</v>
      </c>
      <c r="D74" s="1"/>
      <c r="H74" s="27"/>
    </row>
    <row r="75" spans="1:8" ht="17.25" customHeight="1" thickTop="1">
      <c r="B75" s="11"/>
      <c r="C75" s="20"/>
      <c r="H75" s="27"/>
    </row>
    <row r="76" spans="1:8" ht="17.25" customHeight="1">
      <c r="B76" s="11"/>
      <c r="C76" s="9"/>
    </row>
    <row r="77" spans="1:8" ht="17.25" customHeight="1"/>
    <row r="80" spans="1:8" ht="15.75" customHeight="1"/>
    <row r="81" spans="2:3" ht="15.75" customHeight="1">
      <c r="B81" s="11"/>
      <c r="C81" s="10"/>
    </row>
    <row r="82" spans="2:3" ht="15.75" customHeight="1">
      <c r="B82" s="11"/>
      <c r="C82" s="10"/>
    </row>
    <row r="83" spans="2:3" ht="15.75" customHeight="1">
      <c r="B83" s="11"/>
      <c r="C83" s="10"/>
    </row>
    <row r="84" spans="2:3" ht="15.75" customHeight="1">
      <c r="B84" s="11"/>
      <c r="C84" s="10"/>
    </row>
    <row r="85" spans="2:3" ht="15.75" customHeight="1"/>
    <row r="86" spans="2:3" ht="15.75" customHeight="1"/>
    <row r="87" spans="2:3" ht="15.75" customHeight="1"/>
    <row r="88" spans="2:3" ht="15.75" customHeight="1"/>
    <row r="89" spans="2:3" ht="15.75" customHeight="1"/>
  </sheetData>
  <mergeCells count="30">
    <mergeCell ref="B1:D1"/>
    <mergeCell ref="B33:C33"/>
    <mergeCell ref="F48:F49"/>
    <mergeCell ref="B48:B49"/>
    <mergeCell ref="B44:B45"/>
    <mergeCell ref="F40:F41"/>
    <mergeCell ref="F44:F45"/>
    <mergeCell ref="F42:F43"/>
    <mergeCell ref="B40:B41"/>
    <mergeCell ref="B42:B43"/>
    <mergeCell ref="B46:B47"/>
    <mergeCell ref="F46:F47"/>
    <mergeCell ref="B2:C2"/>
    <mergeCell ref="B14:B15"/>
    <mergeCell ref="B11:B12"/>
    <mergeCell ref="F11:F12"/>
    <mergeCell ref="F14:F15"/>
    <mergeCell ref="F2:G2"/>
    <mergeCell ref="B67:B74"/>
    <mergeCell ref="B38:B39"/>
    <mergeCell ref="F38:F39"/>
    <mergeCell ref="B64:B65"/>
    <mergeCell ref="C64:C65"/>
    <mergeCell ref="A67:A74"/>
    <mergeCell ref="A40:A41"/>
    <mergeCell ref="A42:A43"/>
    <mergeCell ref="A44:A45"/>
    <mergeCell ref="A46:A47"/>
    <mergeCell ref="A48:A49"/>
    <mergeCell ref="A64:A65"/>
  </mergeCells>
  <phoneticPr fontId="2"/>
  <conditionalFormatting sqref="C23">
    <cfRule type="containsText" dxfId="378" priority="691" operator="containsText" text="お勧め、オススメ">
      <formula>NOT(ISERROR(SEARCH("お勧め、オススメ",C23)))</formula>
    </cfRule>
    <cfRule type="containsText" dxfId="377" priority="692" operator="containsText" text="頂く">
      <formula>NOT(ISERROR(SEARCH("頂く",C23)))</formula>
    </cfRule>
    <cfRule type="containsText" dxfId="376" priority="693" operator="containsText" text="美味しい">
      <formula>NOT(ISERROR(SEARCH("美味しい",C23)))</formula>
    </cfRule>
  </conditionalFormatting>
  <conditionalFormatting sqref="C23">
    <cfRule type="containsText" dxfId="375" priority="662" operator="containsText" text="うま味">
      <formula>NOT(ISERROR(SEARCH("うま味",C23)))</formula>
    </cfRule>
    <cfRule type="containsText" dxfId="374" priority="663" operator="containsText" text="旨み">
      <formula>NOT(ISERROR(SEARCH("旨み",C23)))</formula>
    </cfRule>
    <cfRule type="containsText" dxfId="373" priority="664" operator="containsText" text="旨味">
      <formula>NOT(ISERROR(SEARCH("旨味",C23)))</formula>
    </cfRule>
    <cfRule type="containsText" dxfId="372" priority="665" operator="containsText" text="美味">
      <formula>NOT(ISERROR(SEARCH("美味",C23)))</formula>
    </cfRule>
    <cfRule type="containsText" dxfId="371" priority="666" operator="containsText" text="ML">
      <formula>NOT(ISERROR(SEARCH("ML",C23)))</formula>
    </cfRule>
    <cfRule type="containsText" dxfId="370" priority="667" operator="containsText" text="ml">
      <formula>NOT(ISERROR(SEARCH("ml",C23)))</formula>
    </cfRule>
    <cfRule type="containsText" dxfId="369" priority="668" operator="containsText" text="WEBサイト">
      <formula>NOT(ISERROR(SEARCH("WEBサイト",C23)))</formula>
    </cfRule>
    <cfRule type="containsText" dxfId="368" priority="669" operator="containsText" text="HP">
      <formula>NOT(ISERROR(SEARCH("HP",C23)))</formula>
    </cfRule>
    <cfRule type="containsText" dxfId="367" priority="670" operator="containsText" text="ホームページ">
      <formula>NOT(ISERROR(SEARCH("ホームページ",C23)))</formula>
    </cfRule>
    <cfRule type="containsText" dxfId="366" priority="671" operator="containsText" text="取扱">
      <formula>NOT(ISERROR(SEARCH("取扱",C23)))</formula>
    </cfRule>
    <cfRule type="containsText" dxfId="365" priority="672" operator="containsText" text="迄">
      <formula>NOT(ISERROR(SEARCH("迄",C23)))</formula>
    </cfRule>
    <cfRule type="containsText" dxfId="364" priority="673" operator="containsText" text="又">
      <formula>NOT(ISERROR(SEARCH("又",C23)))</formula>
    </cfRule>
    <cfRule type="containsText" dxfId="363" priority="674" operator="containsText" text="等">
      <formula>NOT(ISERROR(SEARCH("等",C23)))</formula>
    </cfRule>
    <cfRule type="containsText" dxfId="362" priority="675" operator="containsText" text="下さい">
      <formula>NOT(ISERROR(SEARCH("下さい",C23)))</formula>
    </cfRule>
    <cfRule type="containsText" dxfId="361" priority="676" operator="containsText" text="出来る">
      <formula>NOT(ISERROR(SEARCH("出来る",C23)))</formula>
    </cfRule>
    <cfRule type="containsText" dxfId="360" priority="677" operator="containsText" text="為">
      <formula>NOT(ISERROR(SEARCH("為",C23)))</formula>
    </cfRule>
    <cfRule type="containsText" dxfId="359" priority="678" operator="containsText" text="更に">
      <formula>NOT(ISERROR(SEARCH("更に",C23)))</formula>
    </cfRule>
    <cfRule type="containsText" dxfId="358" priority="679" operator="containsText" text="様々">
      <formula>NOT(ISERROR(SEARCH("様々",C23)))</formula>
    </cfRule>
    <cfRule type="containsText" dxfId="357" priority="680" operator="containsText" text="皆様">
      <formula>NOT(ISERROR(SEARCH("皆様",C23)))</formula>
    </cfRule>
    <cfRule type="containsText" dxfId="356" priority="681" operator="containsText" text="お客様">
      <formula>NOT(ISERROR(SEARCH("お客様",C23)))</formula>
    </cfRule>
    <cfRule type="containsText" dxfId="355" priority="682" operator="containsText" text="子供">
      <formula>NOT(ISERROR(SEARCH("子供",C23)))</formula>
    </cfRule>
    <cfRule type="containsText" dxfId="354" priority="683" operator="containsText" text="ケ月">
      <formula>NOT(ISERROR(SEARCH("ケ月",C23)))</formula>
    </cfRule>
    <cfRule type="containsText" dxfId="353" priority="684" operator="containsText" text="か月">
      <formula>NOT(ISERROR(SEARCH("か月",C23)))</formula>
    </cfRule>
    <cfRule type="containsText" dxfId="352" priority="685" operator="containsText" text="ヶ月">
      <formula>NOT(ISERROR(SEARCH("ヶ月",C23)))</formula>
    </cfRule>
    <cfRule type="containsText" dxfId="351" priority="686" operator="containsText" text="ヵ月">
      <formula>NOT(ISERROR(SEARCH("ヵ月",C23)))</formula>
    </cfRule>
    <cfRule type="containsText" dxfId="350" priority="687" operator="containsText" text="旨味">
      <formula>NOT(ISERROR(SEARCH("旨味",C23)))</formula>
    </cfRule>
    <cfRule type="containsText" dxfId="349" priority="688" operator="containsText" text="旨味">
      <formula>NOT(ISERROR(SEARCH("旨味",C23)))</formula>
    </cfRule>
    <cfRule type="containsText" dxfId="348" priority="689" operator="containsText" text="おススメ">
      <formula>NOT(ISERROR(SEARCH("おススメ",C23)))</formula>
    </cfRule>
    <cfRule type="containsText" dxfId="347" priority="690" operator="containsText" text="おススメ">
      <formula>NOT(ISERROR(SEARCH("おススメ",C23)))</formula>
    </cfRule>
  </conditionalFormatting>
  <conditionalFormatting sqref="C23">
    <cfRule type="containsText" dxfId="346" priority="631" operator="containsText" text="ｍｌ">
      <formula>NOT(ISERROR(SEARCH("ｍｌ",C23)))</formula>
    </cfRule>
    <cfRule type="containsText" dxfId="345" priority="661" operator="containsText" text="美味しく">
      <formula>NOT(ISERROR(SEARCH("美味しく",C23)))</formula>
    </cfRule>
  </conditionalFormatting>
  <conditionalFormatting sqref="C23">
    <cfRule type="containsText" dxfId="344" priority="632" operator="containsText" text="うま味">
      <formula>NOT(ISERROR(SEARCH("うま味",C23)))</formula>
    </cfRule>
    <cfRule type="containsText" dxfId="343" priority="633" operator="containsText" text="旨み">
      <formula>NOT(ISERROR(SEARCH("旨み",C23)))</formula>
    </cfRule>
    <cfRule type="containsText" dxfId="342" priority="634" operator="containsText" text="旨味">
      <formula>NOT(ISERROR(SEARCH("旨味",C23)))</formula>
    </cfRule>
    <cfRule type="containsText" dxfId="341" priority="635" operator="containsText" text="美味">
      <formula>NOT(ISERROR(SEARCH("美味",C23)))</formula>
    </cfRule>
    <cfRule type="containsText" dxfId="340" priority="636" operator="containsText" text="ML">
      <formula>NOT(ISERROR(SEARCH("ML",C23)))</formula>
    </cfRule>
    <cfRule type="containsText" dxfId="339" priority="637" operator="containsText" text="ml">
      <formula>NOT(ISERROR(SEARCH("ml",C23)))</formula>
    </cfRule>
    <cfRule type="containsText" dxfId="338" priority="638" operator="containsText" text="WEBサイト">
      <formula>NOT(ISERROR(SEARCH("WEBサイト",C23)))</formula>
    </cfRule>
    <cfRule type="containsText" dxfId="337" priority="639" operator="containsText" text="HP">
      <formula>NOT(ISERROR(SEARCH("HP",C23)))</formula>
    </cfRule>
    <cfRule type="containsText" dxfId="336" priority="640" operator="containsText" text="ホームページ">
      <formula>NOT(ISERROR(SEARCH("ホームページ",C23)))</formula>
    </cfRule>
    <cfRule type="containsText" dxfId="335" priority="641" operator="containsText" text="取扱">
      <formula>NOT(ISERROR(SEARCH("取扱",C23)))</formula>
    </cfRule>
    <cfRule type="containsText" dxfId="334" priority="642" operator="containsText" text="迄">
      <formula>NOT(ISERROR(SEARCH("迄",C23)))</formula>
    </cfRule>
    <cfRule type="containsText" dxfId="333" priority="643" operator="containsText" text="又">
      <formula>NOT(ISERROR(SEARCH("又",C23)))</formula>
    </cfRule>
    <cfRule type="containsText" dxfId="332" priority="644" operator="containsText" text="等">
      <formula>NOT(ISERROR(SEARCH("等",C23)))</formula>
    </cfRule>
    <cfRule type="containsText" dxfId="331" priority="645" operator="containsText" text="下さい">
      <formula>NOT(ISERROR(SEARCH("下さい",C23)))</formula>
    </cfRule>
    <cfRule type="containsText" dxfId="330" priority="646" operator="containsText" text="出来る">
      <formula>NOT(ISERROR(SEARCH("出来る",C23)))</formula>
    </cfRule>
    <cfRule type="containsText" dxfId="329" priority="647" operator="containsText" text="為">
      <formula>NOT(ISERROR(SEARCH("為",C23)))</formula>
    </cfRule>
    <cfRule type="containsText" dxfId="328" priority="648" operator="containsText" text="更に">
      <formula>NOT(ISERROR(SEARCH("更に",C23)))</formula>
    </cfRule>
    <cfRule type="containsText" dxfId="327" priority="649" operator="containsText" text="様々">
      <formula>NOT(ISERROR(SEARCH("様々",C23)))</formula>
    </cfRule>
    <cfRule type="containsText" dxfId="326" priority="650" operator="containsText" text="皆様">
      <formula>NOT(ISERROR(SEARCH("皆様",C23)))</formula>
    </cfRule>
    <cfRule type="containsText" dxfId="325" priority="651" operator="containsText" text="お客様">
      <formula>NOT(ISERROR(SEARCH("お客様",C23)))</formula>
    </cfRule>
    <cfRule type="containsText" dxfId="324" priority="652" operator="containsText" text="子供">
      <formula>NOT(ISERROR(SEARCH("子供",C23)))</formula>
    </cfRule>
    <cfRule type="containsText" dxfId="323" priority="653" operator="containsText" text="ケ月">
      <formula>NOT(ISERROR(SEARCH("ケ月",C23)))</formula>
    </cfRule>
    <cfRule type="containsText" dxfId="322" priority="654" operator="containsText" text="か月">
      <formula>NOT(ISERROR(SEARCH("か月",C23)))</formula>
    </cfRule>
    <cfRule type="containsText" dxfId="321" priority="655" operator="containsText" text="ヶ月">
      <formula>NOT(ISERROR(SEARCH("ヶ月",C23)))</formula>
    </cfRule>
    <cfRule type="containsText" dxfId="320" priority="656" operator="containsText" text="ヵ月">
      <formula>NOT(ISERROR(SEARCH("ヵ月",C23)))</formula>
    </cfRule>
    <cfRule type="containsText" dxfId="319" priority="657" operator="containsText" text="旨味">
      <formula>NOT(ISERROR(SEARCH("旨味",C23)))</formula>
    </cfRule>
    <cfRule type="containsText" dxfId="318" priority="658" operator="containsText" text="旨味">
      <formula>NOT(ISERROR(SEARCH("旨味",C23)))</formula>
    </cfRule>
    <cfRule type="containsText" dxfId="317" priority="659" operator="containsText" text="おススメ">
      <formula>NOT(ISERROR(SEARCH("おススメ",C23)))</formula>
    </cfRule>
    <cfRule type="containsText" dxfId="316" priority="660" operator="containsText" text="おススメ">
      <formula>NOT(ISERROR(SEARCH("おススメ",C23)))</formula>
    </cfRule>
  </conditionalFormatting>
  <conditionalFormatting sqref="G23">
    <cfRule type="containsText" dxfId="315" priority="313" operator="containsText" text="お勧め、オススメ">
      <formula>NOT(ISERROR(SEARCH("お勧め、オススメ",G23)))</formula>
    </cfRule>
    <cfRule type="containsText" dxfId="314" priority="314" operator="containsText" text="頂く">
      <formula>NOT(ISERROR(SEARCH("頂く",G23)))</formula>
    </cfRule>
    <cfRule type="containsText" dxfId="313" priority="315" operator="containsText" text="美味しい">
      <formula>NOT(ISERROR(SEARCH("美味しい",G23)))</formula>
    </cfRule>
  </conditionalFormatting>
  <conditionalFormatting sqref="G23">
    <cfRule type="containsText" dxfId="312" priority="284" operator="containsText" text="うま味">
      <formula>NOT(ISERROR(SEARCH("うま味",G23)))</formula>
    </cfRule>
    <cfRule type="containsText" dxfId="311" priority="285" operator="containsText" text="旨み">
      <formula>NOT(ISERROR(SEARCH("旨み",G23)))</formula>
    </cfRule>
    <cfRule type="containsText" dxfId="310" priority="286" operator="containsText" text="旨味">
      <formula>NOT(ISERROR(SEARCH("旨味",G23)))</formula>
    </cfRule>
    <cfRule type="containsText" dxfId="309" priority="287" operator="containsText" text="美味">
      <formula>NOT(ISERROR(SEARCH("美味",G23)))</formula>
    </cfRule>
    <cfRule type="containsText" dxfId="308" priority="288" operator="containsText" text="ML">
      <formula>NOT(ISERROR(SEARCH("ML",G23)))</formula>
    </cfRule>
    <cfRule type="containsText" dxfId="307" priority="289" operator="containsText" text="ml">
      <formula>NOT(ISERROR(SEARCH("ml",G23)))</formula>
    </cfRule>
    <cfRule type="containsText" dxfId="306" priority="290" operator="containsText" text="WEBサイト">
      <formula>NOT(ISERROR(SEARCH("WEBサイト",G23)))</formula>
    </cfRule>
    <cfRule type="containsText" dxfId="305" priority="291" operator="containsText" text="HP">
      <formula>NOT(ISERROR(SEARCH("HP",G23)))</formula>
    </cfRule>
    <cfRule type="containsText" dxfId="304" priority="292" operator="containsText" text="ホームページ">
      <formula>NOT(ISERROR(SEARCH("ホームページ",G23)))</formula>
    </cfRule>
    <cfRule type="containsText" dxfId="303" priority="293" operator="containsText" text="取扱">
      <formula>NOT(ISERROR(SEARCH("取扱",G23)))</formula>
    </cfRule>
    <cfRule type="containsText" dxfId="302" priority="294" operator="containsText" text="迄">
      <formula>NOT(ISERROR(SEARCH("迄",G23)))</formula>
    </cfRule>
    <cfRule type="containsText" dxfId="301" priority="295" operator="containsText" text="又">
      <formula>NOT(ISERROR(SEARCH("又",G23)))</formula>
    </cfRule>
    <cfRule type="containsText" dxfId="300" priority="296" operator="containsText" text="等">
      <formula>NOT(ISERROR(SEARCH("等",G23)))</formula>
    </cfRule>
    <cfRule type="containsText" dxfId="299" priority="297" operator="containsText" text="下さい">
      <formula>NOT(ISERROR(SEARCH("下さい",G23)))</formula>
    </cfRule>
    <cfRule type="containsText" dxfId="298" priority="298" operator="containsText" text="出来る">
      <formula>NOT(ISERROR(SEARCH("出来る",G23)))</formula>
    </cfRule>
    <cfRule type="containsText" dxfId="297" priority="299" operator="containsText" text="為">
      <formula>NOT(ISERROR(SEARCH("為",G23)))</formula>
    </cfRule>
    <cfRule type="containsText" dxfId="296" priority="300" operator="containsText" text="更に">
      <formula>NOT(ISERROR(SEARCH("更に",G23)))</formula>
    </cfRule>
    <cfRule type="containsText" dxfId="295" priority="301" operator="containsText" text="様々">
      <formula>NOT(ISERROR(SEARCH("様々",G23)))</formula>
    </cfRule>
    <cfRule type="containsText" dxfId="294" priority="302" operator="containsText" text="皆様">
      <formula>NOT(ISERROR(SEARCH("皆様",G23)))</formula>
    </cfRule>
    <cfRule type="containsText" dxfId="293" priority="303" operator="containsText" text="お客様">
      <formula>NOT(ISERROR(SEARCH("お客様",G23)))</formula>
    </cfRule>
    <cfRule type="containsText" dxfId="292" priority="304" operator="containsText" text="子供">
      <formula>NOT(ISERROR(SEARCH("子供",G23)))</formula>
    </cfRule>
    <cfRule type="containsText" dxfId="291" priority="305" operator="containsText" text="ケ月">
      <formula>NOT(ISERROR(SEARCH("ケ月",G23)))</formula>
    </cfRule>
    <cfRule type="containsText" dxfId="290" priority="306" operator="containsText" text="か月">
      <formula>NOT(ISERROR(SEARCH("か月",G23)))</formula>
    </cfRule>
    <cfRule type="containsText" dxfId="289" priority="307" operator="containsText" text="ヶ月">
      <formula>NOT(ISERROR(SEARCH("ヶ月",G23)))</formula>
    </cfRule>
    <cfRule type="containsText" dxfId="288" priority="308" operator="containsText" text="ヵ月">
      <formula>NOT(ISERROR(SEARCH("ヵ月",G23)))</formula>
    </cfRule>
    <cfRule type="containsText" dxfId="287" priority="309" operator="containsText" text="旨味">
      <formula>NOT(ISERROR(SEARCH("旨味",G23)))</formula>
    </cfRule>
    <cfRule type="containsText" dxfId="286" priority="310" operator="containsText" text="旨味">
      <formula>NOT(ISERROR(SEARCH("旨味",G23)))</formula>
    </cfRule>
    <cfRule type="containsText" dxfId="285" priority="311" operator="containsText" text="おススメ">
      <formula>NOT(ISERROR(SEARCH("おススメ",G23)))</formula>
    </cfRule>
    <cfRule type="containsText" dxfId="284" priority="312" operator="containsText" text="おススメ">
      <formula>NOT(ISERROR(SEARCH("おススメ",G23)))</formula>
    </cfRule>
  </conditionalFormatting>
  <conditionalFormatting sqref="G23">
    <cfRule type="containsText" dxfId="283" priority="253" operator="containsText" text="ｍｌ">
      <formula>NOT(ISERROR(SEARCH("ｍｌ",G23)))</formula>
    </cfRule>
    <cfRule type="containsText" dxfId="282" priority="283" operator="containsText" text="美味しく">
      <formula>NOT(ISERROR(SEARCH("美味しく",G23)))</formula>
    </cfRule>
  </conditionalFormatting>
  <conditionalFormatting sqref="G23">
    <cfRule type="containsText" dxfId="281" priority="254" operator="containsText" text="うま味">
      <formula>NOT(ISERROR(SEARCH("うま味",G23)))</formula>
    </cfRule>
    <cfRule type="containsText" dxfId="280" priority="255" operator="containsText" text="旨み">
      <formula>NOT(ISERROR(SEARCH("旨み",G23)))</formula>
    </cfRule>
    <cfRule type="containsText" dxfId="279" priority="256" operator="containsText" text="旨味">
      <formula>NOT(ISERROR(SEARCH("旨味",G23)))</formula>
    </cfRule>
    <cfRule type="containsText" dxfId="278" priority="257" operator="containsText" text="美味">
      <formula>NOT(ISERROR(SEARCH("美味",G23)))</formula>
    </cfRule>
    <cfRule type="containsText" dxfId="277" priority="258" operator="containsText" text="ML">
      <formula>NOT(ISERROR(SEARCH("ML",G23)))</formula>
    </cfRule>
    <cfRule type="containsText" dxfId="276" priority="259" operator="containsText" text="ml">
      <formula>NOT(ISERROR(SEARCH("ml",G23)))</formula>
    </cfRule>
    <cfRule type="containsText" dxfId="275" priority="260" operator="containsText" text="WEBサイト">
      <formula>NOT(ISERROR(SEARCH("WEBサイト",G23)))</formula>
    </cfRule>
    <cfRule type="containsText" dxfId="274" priority="261" operator="containsText" text="HP">
      <formula>NOT(ISERROR(SEARCH("HP",G23)))</formula>
    </cfRule>
    <cfRule type="containsText" dxfId="273" priority="262" operator="containsText" text="ホームページ">
      <formula>NOT(ISERROR(SEARCH("ホームページ",G23)))</formula>
    </cfRule>
    <cfRule type="containsText" dxfId="272" priority="263" operator="containsText" text="取扱">
      <formula>NOT(ISERROR(SEARCH("取扱",G23)))</formula>
    </cfRule>
    <cfRule type="containsText" dxfId="271" priority="264" operator="containsText" text="迄">
      <formula>NOT(ISERROR(SEARCH("迄",G23)))</formula>
    </cfRule>
    <cfRule type="containsText" dxfId="270" priority="265" operator="containsText" text="又">
      <formula>NOT(ISERROR(SEARCH("又",G23)))</formula>
    </cfRule>
    <cfRule type="containsText" dxfId="269" priority="266" operator="containsText" text="等">
      <formula>NOT(ISERROR(SEARCH("等",G23)))</formula>
    </cfRule>
    <cfRule type="containsText" dxfId="268" priority="267" operator="containsText" text="下さい">
      <formula>NOT(ISERROR(SEARCH("下さい",G23)))</formula>
    </cfRule>
    <cfRule type="containsText" dxfId="267" priority="268" operator="containsText" text="出来る">
      <formula>NOT(ISERROR(SEARCH("出来る",G23)))</formula>
    </cfRule>
    <cfRule type="containsText" dxfId="266" priority="269" operator="containsText" text="為">
      <formula>NOT(ISERROR(SEARCH("為",G23)))</formula>
    </cfRule>
    <cfRule type="containsText" dxfId="265" priority="270" operator="containsText" text="更に">
      <formula>NOT(ISERROR(SEARCH("更に",G23)))</formula>
    </cfRule>
    <cfRule type="containsText" dxfId="264" priority="271" operator="containsText" text="様々">
      <formula>NOT(ISERROR(SEARCH("様々",G23)))</formula>
    </cfRule>
    <cfRule type="containsText" dxfId="263" priority="272" operator="containsText" text="皆様">
      <formula>NOT(ISERROR(SEARCH("皆様",G23)))</formula>
    </cfRule>
    <cfRule type="containsText" dxfId="262" priority="273" operator="containsText" text="お客様">
      <formula>NOT(ISERROR(SEARCH("お客様",G23)))</formula>
    </cfRule>
    <cfRule type="containsText" dxfId="261" priority="274" operator="containsText" text="子供">
      <formula>NOT(ISERROR(SEARCH("子供",G23)))</formula>
    </cfRule>
    <cfRule type="containsText" dxfId="260" priority="275" operator="containsText" text="ケ月">
      <formula>NOT(ISERROR(SEARCH("ケ月",G23)))</formula>
    </cfRule>
    <cfRule type="containsText" dxfId="259" priority="276" operator="containsText" text="か月">
      <formula>NOT(ISERROR(SEARCH("か月",G23)))</formula>
    </cfRule>
    <cfRule type="containsText" dxfId="258" priority="277" operator="containsText" text="ヶ月">
      <formula>NOT(ISERROR(SEARCH("ヶ月",G23)))</formula>
    </cfRule>
    <cfRule type="containsText" dxfId="257" priority="278" operator="containsText" text="ヵ月">
      <formula>NOT(ISERROR(SEARCH("ヵ月",G23)))</formula>
    </cfRule>
    <cfRule type="containsText" dxfId="256" priority="279" operator="containsText" text="旨味">
      <formula>NOT(ISERROR(SEARCH("旨味",G23)))</formula>
    </cfRule>
    <cfRule type="containsText" dxfId="255" priority="280" operator="containsText" text="旨味">
      <formula>NOT(ISERROR(SEARCH("旨味",G23)))</formula>
    </cfRule>
    <cfRule type="containsText" dxfId="254" priority="281" operator="containsText" text="おススメ">
      <formula>NOT(ISERROR(SEARCH("おススメ",G23)))</formula>
    </cfRule>
    <cfRule type="containsText" dxfId="253" priority="282" operator="containsText" text="おススメ">
      <formula>NOT(ISERROR(SEARCH("おススメ",G23)))</formula>
    </cfRule>
  </conditionalFormatting>
  <dataValidations count="4">
    <dataValidation type="list" allowBlank="1" showInputMessage="1" showErrorMessage="1" sqref="G22">
      <formula1>#REF!</formula1>
    </dataValidation>
    <dataValidation type="list" allowBlank="1" showInputMessage="1" showErrorMessage="1" sqref="C11:C12">
      <formula1>$O$9:$O$19</formula1>
    </dataValidation>
    <dataValidation type="list" allowBlank="1" showInputMessage="1" showErrorMessage="1" sqref="C14:C15">
      <formula1>$P$10:$P$27</formula1>
    </dataValidation>
    <dataValidation imeMode="halfAlpha" allowBlank="1" showInputMessage="1" showErrorMessage="1" sqref="C16 C20:C21 C59 C61"/>
  </dataValidations>
  <hyperlinks>
    <hyperlink ref="G36" r:id="rId1"/>
    <hyperlink ref="G41" r:id="rId2"/>
    <hyperlink ref="G43" r:id="rId3"/>
    <hyperlink ref="G45" r:id="rId4"/>
    <hyperlink ref="G47" r:id="rId5"/>
    <hyperlink ref="G49" r:id="rId6" display="https://line.me/・・・"/>
  </hyperlinks>
  <pageMargins left="0.7" right="0.7" top="0.75" bottom="0.75" header="0.3" footer="0.3"/>
  <pageSetup paperSize="8" scale="42" orientation="portrait" r:id="rId7"/>
  <rowBreaks count="1" manualBreakCount="1">
    <brk id="39" max="16383" man="1"/>
  </rowBreaks>
  <drawing r:id="rId8"/>
  <legacyDrawing r:id="rId9"/>
  <mc:AlternateContent xmlns:mc="http://schemas.openxmlformats.org/markup-compatibility/2006">
    <mc:Choice Requires="x14">
      <controls>
        <mc:AlternateContent xmlns:mc="http://schemas.openxmlformats.org/markup-compatibility/2006">
          <mc:Choice Requires="x14">
            <control shapeId="11272" r:id="rId10" name="Check Box 8">
              <controlPr defaultSize="0" autoFill="0" autoLine="0" autoPict="0">
                <anchor moveWithCells="1">
                  <from>
                    <xdr:col>2</xdr:col>
                    <xdr:colOff>47625</xdr:colOff>
                    <xdr:row>9</xdr:row>
                    <xdr:rowOff>76200</xdr:rowOff>
                  </from>
                  <to>
                    <xdr:col>2</xdr:col>
                    <xdr:colOff>771525</xdr:colOff>
                    <xdr:row>9</xdr:row>
                    <xdr:rowOff>314325</xdr:rowOff>
                  </to>
                </anchor>
              </controlPr>
            </control>
          </mc:Choice>
        </mc:AlternateContent>
        <mc:AlternateContent xmlns:mc="http://schemas.openxmlformats.org/markup-compatibility/2006">
          <mc:Choice Requires="x14">
            <control shapeId="11273" r:id="rId11" name="Check Box 9">
              <controlPr defaultSize="0" autoFill="0" autoLine="0" autoPict="0">
                <anchor moveWithCells="1">
                  <from>
                    <xdr:col>2</xdr:col>
                    <xdr:colOff>838200</xdr:colOff>
                    <xdr:row>9</xdr:row>
                    <xdr:rowOff>76200</xdr:rowOff>
                  </from>
                  <to>
                    <xdr:col>2</xdr:col>
                    <xdr:colOff>1457325</xdr:colOff>
                    <xdr:row>9</xdr:row>
                    <xdr:rowOff>314325</xdr:rowOff>
                  </to>
                </anchor>
              </controlPr>
            </control>
          </mc:Choice>
        </mc:AlternateContent>
        <mc:AlternateContent xmlns:mc="http://schemas.openxmlformats.org/markup-compatibility/2006">
          <mc:Choice Requires="x14">
            <control shapeId="11274" r:id="rId12" name="Check Box 10">
              <controlPr defaultSize="0" autoFill="0" autoLine="0" autoPict="0">
                <anchor moveWithCells="1">
                  <from>
                    <xdr:col>2</xdr:col>
                    <xdr:colOff>1476375</xdr:colOff>
                    <xdr:row>9</xdr:row>
                    <xdr:rowOff>76200</xdr:rowOff>
                  </from>
                  <to>
                    <xdr:col>2</xdr:col>
                    <xdr:colOff>2466975</xdr:colOff>
                    <xdr:row>9</xdr:row>
                    <xdr:rowOff>314325</xdr:rowOff>
                  </to>
                </anchor>
              </controlPr>
            </control>
          </mc:Choice>
        </mc:AlternateContent>
        <mc:AlternateContent xmlns:mc="http://schemas.openxmlformats.org/markup-compatibility/2006">
          <mc:Choice Requires="x14">
            <control shapeId="11275" r:id="rId13" name="Check Box 11">
              <controlPr defaultSize="0" autoFill="0" autoLine="0" autoPict="0">
                <anchor moveWithCells="1">
                  <from>
                    <xdr:col>2</xdr:col>
                    <xdr:colOff>2428875</xdr:colOff>
                    <xdr:row>9</xdr:row>
                    <xdr:rowOff>76200</xdr:rowOff>
                  </from>
                  <to>
                    <xdr:col>2</xdr:col>
                    <xdr:colOff>3200400</xdr:colOff>
                    <xdr:row>9</xdr:row>
                    <xdr:rowOff>342900</xdr:rowOff>
                  </to>
                </anchor>
              </controlPr>
            </control>
          </mc:Choice>
        </mc:AlternateContent>
        <mc:AlternateContent xmlns:mc="http://schemas.openxmlformats.org/markup-compatibility/2006">
          <mc:Choice Requires="x14">
            <control shapeId="11276" r:id="rId14" name="Check Box 12">
              <controlPr defaultSize="0" autoFill="0" autoLine="0" autoPict="0">
                <anchor moveWithCells="1">
                  <from>
                    <xdr:col>2</xdr:col>
                    <xdr:colOff>3162300</xdr:colOff>
                    <xdr:row>9</xdr:row>
                    <xdr:rowOff>76200</xdr:rowOff>
                  </from>
                  <to>
                    <xdr:col>2</xdr:col>
                    <xdr:colOff>3848100</xdr:colOff>
                    <xdr:row>9</xdr:row>
                    <xdr:rowOff>314325</xdr:rowOff>
                  </to>
                </anchor>
              </controlPr>
            </control>
          </mc:Choice>
        </mc:AlternateContent>
        <mc:AlternateContent xmlns:mc="http://schemas.openxmlformats.org/markup-compatibility/2006">
          <mc:Choice Requires="x14">
            <control shapeId="11277" r:id="rId15" name="Check Box 13">
              <controlPr defaultSize="0" autoFill="0" autoLine="0" autoPict="0">
                <anchor moveWithCells="1">
                  <from>
                    <xdr:col>2</xdr:col>
                    <xdr:colOff>3771900</xdr:colOff>
                    <xdr:row>9</xdr:row>
                    <xdr:rowOff>76200</xdr:rowOff>
                  </from>
                  <to>
                    <xdr:col>3</xdr:col>
                    <xdr:colOff>66675</xdr:colOff>
                    <xdr:row>9</xdr:row>
                    <xdr:rowOff>314325</xdr:rowOff>
                  </to>
                </anchor>
              </controlPr>
            </control>
          </mc:Choice>
        </mc:AlternateContent>
        <mc:AlternateContent xmlns:mc="http://schemas.openxmlformats.org/markup-compatibility/2006">
          <mc:Choice Requires="x14">
            <control shapeId="11278" r:id="rId16" name="Check Box 14">
              <controlPr defaultSize="0" autoFill="0" autoLine="0" autoPict="0">
                <anchor moveWithCells="1">
                  <from>
                    <xdr:col>2</xdr:col>
                    <xdr:colOff>47625</xdr:colOff>
                    <xdr:row>9</xdr:row>
                    <xdr:rowOff>304800</xdr:rowOff>
                  </from>
                  <to>
                    <xdr:col>2</xdr:col>
                    <xdr:colOff>723900</xdr:colOff>
                    <xdr:row>9</xdr:row>
                    <xdr:rowOff>533400</xdr:rowOff>
                  </to>
                </anchor>
              </controlPr>
            </control>
          </mc:Choice>
        </mc:AlternateContent>
        <mc:AlternateContent xmlns:mc="http://schemas.openxmlformats.org/markup-compatibility/2006">
          <mc:Choice Requires="x14">
            <control shapeId="11279" r:id="rId17" name="Check Box 15">
              <controlPr defaultSize="0" autoFill="0" autoLine="0" autoPict="0">
                <anchor moveWithCells="1">
                  <from>
                    <xdr:col>2</xdr:col>
                    <xdr:colOff>838200</xdr:colOff>
                    <xdr:row>9</xdr:row>
                    <xdr:rowOff>304800</xdr:rowOff>
                  </from>
                  <to>
                    <xdr:col>2</xdr:col>
                    <xdr:colOff>1524000</xdr:colOff>
                    <xdr:row>9</xdr:row>
                    <xdr:rowOff>533400</xdr:rowOff>
                  </to>
                </anchor>
              </controlPr>
            </control>
          </mc:Choice>
        </mc:AlternateContent>
        <mc:AlternateContent xmlns:mc="http://schemas.openxmlformats.org/markup-compatibility/2006">
          <mc:Choice Requires="x14">
            <control shapeId="11280" r:id="rId18" name="Check Box 16">
              <controlPr defaultSize="0" autoFill="0" autoLine="0" autoPict="0">
                <anchor moveWithCells="1">
                  <from>
                    <xdr:col>2</xdr:col>
                    <xdr:colOff>1476375</xdr:colOff>
                    <xdr:row>9</xdr:row>
                    <xdr:rowOff>304800</xdr:rowOff>
                  </from>
                  <to>
                    <xdr:col>2</xdr:col>
                    <xdr:colOff>2466975</xdr:colOff>
                    <xdr:row>9</xdr:row>
                    <xdr:rowOff>533400</xdr:rowOff>
                  </to>
                </anchor>
              </controlPr>
            </control>
          </mc:Choice>
        </mc:AlternateContent>
        <mc:AlternateContent xmlns:mc="http://schemas.openxmlformats.org/markup-compatibility/2006">
          <mc:Choice Requires="x14">
            <control shapeId="11281" r:id="rId19" name="Check Box 17">
              <controlPr defaultSize="0" autoFill="0" autoLine="0" autoPict="0">
                <anchor moveWithCells="1">
                  <from>
                    <xdr:col>2</xdr:col>
                    <xdr:colOff>2428875</xdr:colOff>
                    <xdr:row>9</xdr:row>
                    <xdr:rowOff>304800</xdr:rowOff>
                  </from>
                  <to>
                    <xdr:col>2</xdr:col>
                    <xdr:colOff>3810000</xdr:colOff>
                    <xdr:row>9</xdr:row>
                    <xdr:rowOff>533400</xdr:rowOff>
                  </to>
                </anchor>
              </controlPr>
            </control>
          </mc:Choice>
        </mc:AlternateContent>
        <mc:AlternateContent xmlns:mc="http://schemas.openxmlformats.org/markup-compatibility/2006">
          <mc:Choice Requires="x14">
            <control shapeId="11283" r:id="rId20" name="Check Box 19">
              <controlPr defaultSize="0" autoFill="0" autoLine="0" autoPict="0">
                <anchor moveWithCells="1">
                  <from>
                    <xdr:col>2</xdr:col>
                    <xdr:colOff>3771900</xdr:colOff>
                    <xdr:row>9</xdr:row>
                    <xdr:rowOff>304800</xdr:rowOff>
                  </from>
                  <to>
                    <xdr:col>2</xdr:col>
                    <xdr:colOff>4829175</xdr:colOff>
                    <xdr:row>9</xdr:row>
                    <xdr:rowOff>533400</xdr:rowOff>
                  </to>
                </anchor>
              </controlPr>
            </control>
          </mc:Choice>
        </mc:AlternateContent>
        <mc:AlternateContent xmlns:mc="http://schemas.openxmlformats.org/markup-compatibility/2006">
          <mc:Choice Requires="x14">
            <control shapeId="11284" r:id="rId21" name="Check Box 20">
              <controlPr defaultSize="0" autoFill="0" autoLine="0" autoPict="0">
                <anchor moveWithCells="1">
                  <from>
                    <xdr:col>2</xdr:col>
                    <xdr:colOff>47625</xdr:colOff>
                    <xdr:row>9</xdr:row>
                    <xdr:rowOff>523875</xdr:rowOff>
                  </from>
                  <to>
                    <xdr:col>2</xdr:col>
                    <xdr:colOff>1104900</xdr:colOff>
                    <xdr:row>9</xdr:row>
                    <xdr:rowOff>762000</xdr:rowOff>
                  </to>
                </anchor>
              </controlPr>
            </control>
          </mc:Choice>
        </mc:AlternateContent>
        <mc:AlternateContent xmlns:mc="http://schemas.openxmlformats.org/markup-compatibility/2006">
          <mc:Choice Requires="x14">
            <control shapeId="11285" r:id="rId22" name="Check Box 21">
              <controlPr defaultSize="0" autoFill="0" autoLine="0" autoPict="0">
                <anchor moveWithCells="1">
                  <from>
                    <xdr:col>2</xdr:col>
                    <xdr:colOff>1133475</xdr:colOff>
                    <xdr:row>9</xdr:row>
                    <xdr:rowOff>523875</xdr:rowOff>
                  </from>
                  <to>
                    <xdr:col>2</xdr:col>
                    <xdr:colOff>2943225</xdr:colOff>
                    <xdr:row>9</xdr:row>
                    <xdr:rowOff>762000</xdr:rowOff>
                  </to>
                </anchor>
              </controlPr>
            </control>
          </mc:Choice>
        </mc:AlternateContent>
        <mc:AlternateContent xmlns:mc="http://schemas.openxmlformats.org/markup-compatibility/2006">
          <mc:Choice Requires="x14">
            <control shapeId="11300" r:id="rId23" name="Check Box 36">
              <controlPr defaultSize="0" autoFill="0" autoLine="0" autoPict="0">
                <anchor moveWithCells="1">
                  <from>
                    <xdr:col>6</xdr:col>
                    <xdr:colOff>47625</xdr:colOff>
                    <xdr:row>9</xdr:row>
                    <xdr:rowOff>76200</xdr:rowOff>
                  </from>
                  <to>
                    <xdr:col>6</xdr:col>
                    <xdr:colOff>771525</xdr:colOff>
                    <xdr:row>9</xdr:row>
                    <xdr:rowOff>314325</xdr:rowOff>
                  </to>
                </anchor>
              </controlPr>
            </control>
          </mc:Choice>
        </mc:AlternateContent>
        <mc:AlternateContent xmlns:mc="http://schemas.openxmlformats.org/markup-compatibility/2006">
          <mc:Choice Requires="x14">
            <control shapeId="11301" r:id="rId24" name="Check Box 37">
              <controlPr defaultSize="0" autoFill="0" autoLine="0" autoPict="0">
                <anchor moveWithCells="1">
                  <from>
                    <xdr:col>6</xdr:col>
                    <xdr:colOff>838200</xdr:colOff>
                    <xdr:row>9</xdr:row>
                    <xdr:rowOff>76200</xdr:rowOff>
                  </from>
                  <to>
                    <xdr:col>6</xdr:col>
                    <xdr:colOff>1457325</xdr:colOff>
                    <xdr:row>9</xdr:row>
                    <xdr:rowOff>314325</xdr:rowOff>
                  </to>
                </anchor>
              </controlPr>
            </control>
          </mc:Choice>
        </mc:AlternateContent>
        <mc:AlternateContent xmlns:mc="http://schemas.openxmlformats.org/markup-compatibility/2006">
          <mc:Choice Requires="x14">
            <control shapeId="11302" r:id="rId25" name="Check Box 38">
              <controlPr defaultSize="0" autoFill="0" autoLine="0" autoPict="0">
                <anchor moveWithCells="1">
                  <from>
                    <xdr:col>6</xdr:col>
                    <xdr:colOff>1476375</xdr:colOff>
                    <xdr:row>9</xdr:row>
                    <xdr:rowOff>76200</xdr:rowOff>
                  </from>
                  <to>
                    <xdr:col>6</xdr:col>
                    <xdr:colOff>2162175</xdr:colOff>
                    <xdr:row>9</xdr:row>
                    <xdr:rowOff>314325</xdr:rowOff>
                  </to>
                </anchor>
              </controlPr>
            </control>
          </mc:Choice>
        </mc:AlternateContent>
        <mc:AlternateContent xmlns:mc="http://schemas.openxmlformats.org/markup-compatibility/2006">
          <mc:Choice Requires="x14">
            <control shapeId="11303" r:id="rId26" name="Check Box 39">
              <controlPr defaultSize="0" autoFill="0" autoLine="0" autoPict="0">
                <anchor moveWithCells="1">
                  <from>
                    <xdr:col>6</xdr:col>
                    <xdr:colOff>2428875</xdr:colOff>
                    <xdr:row>9</xdr:row>
                    <xdr:rowOff>76200</xdr:rowOff>
                  </from>
                  <to>
                    <xdr:col>6</xdr:col>
                    <xdr:colOff>3200400</xdr:colOff>
                    <xdr:row>9</xdr:row>
                    <xdr:rowOff>342900</xdr:rowOff>
                  </to>
                </anchor>
              </controlPr>
            </control>
          </mc:Choice>
        </mc:AlternateContent>
        <mc:AlternateContent xmlns:mc="http://schemas.openxmlformats.org/markup-compatibility/2006">
          <mc:Choice Requires="x14">
            <control shapeId="11304" r:id="rId27" name="Check Box 40">
              <controlPr defaultSize="0" autoFill="0" autoLine="0" autoPict="0">
                <anchor moveWithCells="1">
                  <from>
                    <xdr:col>6</xdr:col>
                    <xdr:colOff>3162300</xdr:colOff>
                    <xdr:row>9</xdr:row>
                    <xdr:rowOff>76200</xdr:rowOff>
                  </from>
                  <to>
                    <xdr:col>6</xdr:col>
                    <xdr:colOff>3848100</xdr:colOff>
                    <xdr:row>9</xdr:row>
                    <xdr:rowOff>314325</xdr:rowOff>
                  </to>
                </anchor>
              </controlPr>
            </control>
          </mc:Choice>
        </mc:AlternateContent>
        <mc:AlternateContent xmlns:mc="http://schemas.openxmlformats.org/markup-compatibility/2006">
          <mc:Choice Requires="x14">
            <control shapeId="11305" r:id="rId28" name="Check Box 41">
              <controlPr defaultSize="0" autoFill="0" autoLine="0" autoPict="0">
                <anchor moveWithCells="1">
                  <from>
                    <xdr:col>6</xdr:col>
                    <xdr:colOff>3771900</xdr:colOff>
                    <xdr:row>9</xdr:row>
                    <xdr:rowOff>76200</xdr:rowOff>
                  </from>
                  <to>
                    <xdr:col>6</xdr:col>
                    <xdr:colOff>4943475</xdr:colOff>
                    <xdr:row>9</xdr:row>
                    <xdr:rowOff>314325</xdr:rowOff>
                  </to>
                </anchor>
              </controlPr>
            </control>
          </mc:Choice>
        </mc:AlternateContent>
        <mc:AlternateContent xmlns:mc="http://schemas.openxmlformats.org/markup-compatibility/2006">
          <mc:Choice Requires="x14">
            <control shapeId="11306" r:id="rId29" name="Check Box 42">
              <controlPr defaultSize="0" autoFill="0" autoLine="0" autoPict="0">
                <anchor moveWithCells="1">
                  <from>
                    <xdr:col>6</xdr:col>
                    <xdr:colOff>47625</xdr:colOff>
                    <xdr:row>9</xdr:row>
                    <xdr:rowOff>304800</xdr:rowOff>
                  </from>
                  <to>
                    <xdr:col>6</xdr:col>
                    <xdr:colOff>723900</xdr:colOff>
                    <xdr:row>9</xdr:row>
                    <xdr:rowOff>533400</xdr:rowOff>
                  </to>
                </anchor>
              </controlPr>
            </control>
          </mc:Choice>
        </mc:AlternateContent>
        <mc:AlternateContent xmlns:mc="http://schemas.openxmlformats.org/markup-compatibility/2006">
          <mc:Choice Requires="x14">
            <control shapeId="11307" r:id="rId30" name="Check Box 43">
              <controlPr defaultSize="0" autoFill="0" autoLine="0" autoPict="0">
                <anchor moveWithCells="1">
                  <from>
                    <xdr:col>6</xdr:col>
                    <xdr:colOff>838200</xdr:colOff>
                    <xdr:row>9</xdr:row>
                    <xdr:rowOff>304800</xdr:rowOff>
                  </from>
                  <to>
                    <xdr:col>6</xdr:col>
                    <xdr:colOff>1524000</xdr:colOff>
                    <xdr:row>9</xdr:row>
                    <xdr:rowOff>533400</xdr:rowOff>
                  </to>
                </anchor>
              </controlPr>
            </control>
          </mc:Choice>
        </mc:AlternateContent>
        <mc:AlternateContent xmlns:mc="http://schemas.openxmlformats.org/markup-compatibility/2006">
          <mc:Choice Requires="x14">
            <control shapeId="11308" r:id="rId31" name="Check Box 44">
              <controlPr defaultSize="0" autoFill="0" autoLine="0" autoPict="0">
                <anchor moveWithCells="1">
                  <from>
                    <xdr:col>6</xdr:col>
                    <xdr:colOff>1476375</xdr:colOff>
                    <xdr:row>9</xdr:row>
                    <xdr:rowOff>304800</xdr:rowOff>
                  </from>
                  <to>
                    <xdr:col>6</xdr:col>
                    <xdr:colOff>2466975</xdr:colOff>
                    <xdr:row>9</xdr:row>
                    <xdr:rowOff>533400</xdr:rowOff>
                  </to>
                </anchor>
              </controlPr>
            </control>
          </mc:Choice>
        </mc:AlternateContent>
        <mc:AlternateContent xmlns:mc="http://schemas.openxmlformats.org/markup-compatibility/2006">
          <mc:Choice Requires="x14">
            <control shapeId="11309" r:id="rId32" name="Check Box 45">
              <controlPr defaultSize="0" autoFill="0" autoLine="0" autoPict="0">
                <anchor moveWithCells="1">
                  <from>
                    <xdr:col>6</xdr:col>
                    <xdr:colOff>2428875</xdr:colOff>
                    <xdr:row>9</xdr:row>
                    <xdr:rowOff>304800</xdr:rowOff>
                  </from>
                  <to>
                    <xdr:col>6</xdr:col>
                    <xdr:colOff>3810000</xdr:colOff>
                    <xdr:row>9</xdr:row>
                    <xdr:rowOff>533400</xdr:rowOff>
                  </to>
                </anchor>
              </controlPr>
            </control>
          </mc:Choice>
        </mc:AlternateContent>
        <mc:AlternateContent xmlns:mc="http://schemas.openxmlformats.org/markup-compatibility/2006">
          <mc:Choice Requires="x14">
            <control shapeId="11310" r:id="rId33" name="Check Box 46">
              <controlPr defaultSize="0" autoFill="0" autoLine="0" autoPict="0">
                <anchor moveWithCells="1">
                  <from>
                    <xdr:col>6</xdr:col>
                    <xdr:colOff>3771900</xdr:colOff>
                    <xdr:row>9</xdr:row>
                    <xdr:rowOff>304800</xdr:rowOff>
                  </from>
                  <to>
                    <xdr:col>6</xdr:col>
                    <xdr:colOff>4829175</xdr:colOff>
                    <xdr:row>9</xdr:row>
                    <xdr:rowOff>533400</xdr:rowOff>
                  </to>
                </anchor>
              </controlPr>
            </control>
          </mc:Choice>
        </mc:AlternateContent>
        <mc:AlternateContent xmlns:mc="http://schemas.openxmlformats.org/markup-compatibility/2006">
          <mc:Choice Requires="x14">
            <control shapeId="11311" r:id="rId34" name="Check Box 47">
              <controlPr defaultSize="0" autoFill="0" autoLine="0" autoPict="0">
                <anchor moveWithCells="1">
                  <from>
                    <xdr:col>6</xdr:col>
                    <xdr:colOff>47625</xdr:colOff>
                    <xdr:row>9</xdr:row>
                    <xdr:rowOff>542925</xdr:rowOff>
                  </from>
                  <to>
                    <xdr:col>6</xdr:col>
                    <xdr:colOff>1104900</xdr:colOff>
                    <xdr:row>9</xdr:row>
                    <xdr:rowOff>771525</xdr:rowOff>
                  </to>
                </anchor>
              </controlPr>
            </control>
          </mc:Choice>
        </mc:AlternateContent>
        <mc:AlternateContent xmlns:mc="http://schemas.openxmlformats.org/markup-compatibility/2006">
          <mc:Choice Requires="x14">
            <control shapeId="11312" r:id="rId35" name="Check Box 48">
              <controlPr defaultSize="0" autoFill="0" autoLine="0" autoPict="0">
                <anchor moveWithCells="1">
                  <from>
                    <xdr:col>6</xdr:col>
                    <xdr:colOff>1133475</xdr:colOff>
                    <xdr:row>9</xdr:row>
                    <xdr:rowOff>542925</xdr:rowOff>
                  </from>
                  <to>
                    <xdr:col>6</xdr:col>
                    <xdr:colOff>2943225</xdr:colOff>
                    <xdr:row>9</xdr:row>
                    <xdr:rowOff>771525</xdr:rowOff>
                  </to>
                </anchor>
              </controlPr>
            </control>
          </mc:Choice>
        </mc:AlternateContent>
        <mc:AlternateContent xmlns:mc="http://schemas.openxmlformats.org/markup-compatibility/2006">
          <mc:Choice Requires="x14">
            <control shapeId="11315" r:id="rId36" name="Check Box 51">
              <controlPr defaultSize="0" autoFill="0" autoLine="0" autoPict="0">
                <anchor moveWithCells="1">
                  <from>
                    <xdr:col>2</xdr:col>
                    <xdr:colOff>9525</xdr:colOff>
                    <xdr:row>28</xdr:row>
                    <xdr:rowOff>1304925</xdr:rowOff>
                  </from>
                  <to>
                    <xdr:col>2</xdr:col>
                    <xdr:colOff>419100</xdr:colOff>
                    <xdr:row>29</xdr:row>
                    <xdr:rowOff>228600</xdr:rowOff>
                  </to>
                </anchor>
              </controlPr>
            </control>
          </mc:Choice>
        </mc:AlternateContent>
        <mc:AlternateContent xmlns:mc="http://schemas.openxmlformats.org/markup-compatibility/2006">
          <mc:Choice Requires="x14">
            <control shapeId="11316" r:id="rId37" name="Check Box 52">
              <controlPr defaultSize="0" autoFill="0" autoLine="0" autoPict="0">
                <anchor moveWithCells="1">
                  <from>
                    <xdr:col>2</xdr:col>
                    <xdr:colOff>9525</xdr:colOff>
                    <xdr:row>29</xdr:row>
                    <xdr:rowOff>152400</xdr:rowOff>
                  </from>
                  <to>
                    <xdr:col>2</xdr:col>
                    <xdr:colOff>257175</xdr:colOff>
                    <xdr:row>29</xdr:row>
                    <xdr:rowOff>390525</xdr:rowOff>
                  </to>
                </anchor>
              </controlPr>
            </control>
          </mc:Choice>
        </mc:AlternateContent>
        <mc:AlternateContent xmlns:mc="http://schemas.openxmlformats.org/markup-compatibility/2006">
          <mc:Choice Requires="x14">
            <control shapeId="11317" r:id="rId38" name="Check Box 53">
              <controlPr defaultSize="0" autoFill="0" autoLine="0" autoPict="0">
                <anchor moveWithCells="1">
                  <from>
                    <xdr:col>2</xdr:col>
                    <xdr:colOff>9525</xdr:colOff>
                    <xdr:row>29</xdr:row>
                    <xdr:rowOff>333375</xdr:rowOff>
                  </from>
                  <to>
                    <xdr:col>2</xdr:col>
                    <xdr:colOff>257175</xdr:colOff>
                    <xdr:row>29</xdr:row>
                    <xdr:rowOff>571500</xdr:rowOff>
                  </to>
                </anchor>
              </controlPr>
            </control>
          </mc:Choice>
        </mc:AlternateContent>
        <mc:AlternateContent xmlns:mc="http://schemas.openxmlformats.org/markup-compatibility/2006">
          <mc:Choice Requires="x14">
            <control shapeId="11322" r:id="rId39" name="Check Box 58">
              <controlPr defaultSize="0" autoFill="0" autoLine="0" autoPict="0">
                <anchor moveWithCells="1">
                  <from>
                    <xdr:col>6</xdr:col>
                    <xdr:colOff>3162300</xdr:colOff>
                    <xdr:row>9</xdr:row>
                    <xdr:rowOff>76200</xdr:rowOff>
                  </from>
                  <to>
                    <xdr:col>6</xdr:col>
                    <xdr:colOff>3848100</xdr:colOff>
                    <xdr:row>9</xdr:row>
                    <xdr:rowOff>314325</xdr:rowOff>
                  </to>
                </anchor>
              </controlPr>
            </control>
          </mc:Choice>
        </mc:AlternateContent>
        <mc:AlternateContent xmlns:mc="http://schemas.openxmlformats.org/markup-compatibility/2006">
          <mc:Choice Requires="x14">
            <control shapeId="11331" r:id="rId40" name="Check Box 67">
              <controlPr defaultSize="0" autoFill="0" autoLine="0" autoPict="0">
                <anchor moveWithCells="1">
                  <from>
                    <xdr:col>6</xdr:col>
                    <xdr:colOff>9525</xdr:colOff>
                    <xdr:row>29</xdr:row>
                    <xdr:rowOff>0</xdr:rowOff>
                  </from>
                  <to>
                    <xdr:col>6</xdr:col>
                    <xdr:colOff>419100</xdr:colOff>
                    <xdr:row>29</xdr:row>
                    <xdr:rowOff>257175</xdr:rowOff>
                  </to>
                </anchor>
              </controlPr>
            </control>
          </mc:Choice>
        </mc:AlternateContent>
        <mc:AlternateContent xmlns:mc="http://schemas.openxmlformats.org/markup-compatibility/2006">
          <mc:Choice Requires="x14">
            <control shapeId="11332" r:id="rId41" name="Check Box 68">
              <controlPr defaultSize="0" autoFill="0" autoLine="0" autoPict="0">
                <anchor moveWithCells="1">
                  <from>
                    <xdr:col>6</xdr:col>
                    <xdr:colOff>9525</xdr:colOff>
                    <xdr:row>29</xdr:row>
                    <xdr:rowOff>142875</xdr:rowOff>
                  </from>
                  <to>
                    <xdr:col>6</xdr:col>
                    <xdr:colOff>257175</xdr:colOff>
                    <xdr:row>29</xdr:row>
                    <xdr:rowOff>381000</xdr:rowOff>
                  </to>
                </anchor>
              </controlPr>
            </control>
          </mc:Choice>
        </mc:AlternateContent>
        <mc:AlternateContent xmlns:mc="http://schemas.openxmlformats.org/markup-compatibility/2006">
          <mc:Choice Requires="x14">
            <control shapeId="11333" r:id="rId42" name="Check Box 69">
              <controlPr defaultSize="0" autoFill="0" autoLine="0" autoPict="0">
                <anchor moveWithCells="1">
                  <from>
                    <xdr:col>6</xdr:col>
                    <xdr:colOff>9525</xdr:colOff>
                    <xdr:row>29</xdr:row>
                    <xdr:rowOff>314325</xdr:rowOff>
                  </from>
                  <to>
                    <xdr:col>6</xdr:col>
                    <xdr:colOff>257175</xdr:colOff>
                    <xdr:row>29</xdr:row>
                    <xdr:rowOff>561975</xdr:rowOff>
                  </to>
                </anchor>
              </controlPr>
            </control>
          </mc:Choice>
        </mc:AlternateContent>
        <mc:AlternateContent xmlns:mc="http://schemas.openxmlformats.org/markup-compatibility/2006">
          <mc:Choice Requires="x14">
            <control shapeId="11458" r:id="rId43" name="Check Box 194">
              <controlPr defaultSize="0" autoFill="0" autoLine="0" autoPict="0">
                <anchor moveWithCells="1">
                  <from>
                    <xdr:col>6</xdr:col>
                    <xdr:colOff>47625</xdr:colOff>
                    <xdr:row>12</xdr:row>
                    <xdr:rowOff>76200</xdr:rowOff>
                  </from>
                  <to>
                    <xdr:col>6</xdr:col>
                    <xdr:colOff>771525</xdr:colOff>
                    <xdr:row>12</xdr:row>
                    <xdr:rowOff>314325</xdr:rowOff>
                  </to>
                </anchor>
              </controlPr>
            </control>
          </mc:Choice>
        </mc:AlternateContent>
        <mc:AlternateContent xmlns:mc="http://schemas.openxmlformats.org/markup-compatibility/2006">
          <mc:Choice Requires="x14">
            <control shapeId="11459" r:id="rId44" name="Check Box 195">
              <controlPr defaultSize="0" autoFill="0" autoLine="0" autoPict="0">
                <anchor moveWithCells="1">
                  <from>
                    <xdr:col>6</xdr:col>
                    <xdr:colOff>838200</xdr:colOff>
                    <xdr:row>12</xdr:row>
                    <xdr:rowOff>76200</xdr:rowOff>
                  </from>
                  <to>
                    <xdr:col>6</xdr:col>
                    <xdr:colOff>1457325</xdr:colOff>
                    <xdr:row>12</xdr:row>
                    <xdr:rowOff>314325</xdr:rowOff>
                  </to>
                </anchor>
              </controlPr>
            </control>
          </mc:Choice>
        </mc:AlternateContent>
        <mc:AlternateContent xmlns:mc="http://schemas.openxmlformats.org/markup-compatibility/2006">
          <mc:Choice Requires="x14">
            <control shapeId="11460" r:id="rId45" name="Check Box 196">
              <controlPr defaultSize="0" autoFill="0" autoLine="0" autoPict="0">
                <anchor moveWithCells="1">
                  <from>
                    <xdr:col>6</xdr:col>
                    <xdr:colOff>2171700</xdr:colOff>
                    <xdr:row>12</xdr:row>
                    <xdr:rowOff>76200</xdr:rowOff>
                  </from>
                  <to>
                    <xdr:col>6</xdr:col>
                    <xdr:colOff>3114675</xdr:colOff>
                    <xdr:row>12</xdr:row>
                    <xdr:rowOff>314325</xdr:rowOff>
                  </to>
                </anchor>
              </controlPr>
            </control>
          </mc:Choice>
        </mc:AlternateContent>
        <mc:AlternateContent xmlns:mc="http://schemas.openxmlformats.org/markup-compatibility/2006">
          <mc:Choice Requires="x14">
            <control shapeId="11461" r:id="rId46" name="Check Box 197">
              <controlPr defaultSize="0" autoFill="0" autoLine="0" autoPict="0">
                <anchor moveWithCells="1">
                  <from>
                    <xdr:col>6</xdr:col>
                    <xdr:colOff>3152775</xdr:colOff>
                    <xdr:row>12</xdr:row>
                    <xdr:rowOff>76200</xdr:rowOff>
                  </from>
                  <to>
                    <xdr:col>6</xdr:col>
                    <xdr:colOff>3933825</xdr:colOff>
                    <xdr:row>12</xdr:row>
                    <xdr:rowOff>342900</xdr:rowOff>
                  </to>
                </anchor>
              </controlPr>
            </control>
          </mc:Choice>
        </mc:AlternateContent>
        <mc:AlternateContent xmlns:mc="http://schemas.openxmlformats.org/markup-compatibility/2006">
          <mc:Choice Requires="x14">
            <control shapeId="11462" r:id="rId47" name="Check Box 198">
              <controlPr defaultSize="0" autoFill="0" autoLine="0" autoPict="0">
                <anchor moveWithCells="1">
                  <from>
                    <xdr:col>6</xdr:col>
                    <xdr:colOff>47625</xdr:colOff>
                    <xdr:row>12</xdr:row>
                    <xdr:rowOff>314325</xdr:rowOff>
                  </from>
                  <to>
                    <xdr:col>6</xdr:col>
                    <xdr:colOff>1104900</xdr:colOff>
                    <xdr:row>12</xdr:row>
                    <xdr:rowOff>561975</xdr:rowOff>
                  </to>
                </anchor>
              </controlPr>
            </control>
          </mc:Choice>
        </mc:AlternateContent>
        <mc:AlternateContent xmlns:mc="http://schemas.openxmlformats.org/markup-compatibility/2006">
          <mc:Choice Requires="x14">
            <control shapeId="11463" r:id="rId48" name="Check Box 199">
              <controlPr defaultSize="0" autoFill="0" autoLine="0" autoPict="0">
                <anchor moveWithCells="1">
                  <from>
                    <xdr:col>6</xdr:col>
                    <xdr:colOff>66675</xdr:colOff>
                    <xdr:row>12</xdr:row>
                    <xdr:rowOff>581025</xdr:rowOff>
                  </from>
                  <to>
                    <xdr:col>6</xdr:col>
                    <xdr:colOff>952500</xdr:colOff>
                    <xdr:row>12</xdr:row>
                    <xdr:rowOff>828675</xdr:rowOff>
                  </to>
                </anchor>
              </controlPr>
            </control>
          </mc:Choice>
        </mc:AlternateContent>
        <mc:AlternateContent xmlns:mc="http://schemas.openxmlformats.org/markup-compatibility/2006">
          <mc:Choice Requires="x14">
            <control shapeId="11464" r:id="rId49" name="Check Box 200">
              <controlPr defaultSize="0" autoFill="0" autoLine="0" autoPict="0">
                <anchor moveWithCells="1">
                  <from>
                    <xdr:col>6</xdr:col>
                    <xdr:colOff>1152525</xdr:colOff>
                    <xdr:row>12</xdr:row>
                    <xdr:rowOff>333375</xdr:rowOff>
                  </from>
                  <to>
                    <xdr:col>6</xdr:col>
                    <xdr:colOff>1838325</xdr:colOff>
                    <xdr:row>12</xdr:row>
                    <xdr:rowOff>561975</xdr:rowOff>
                  </to>
                </anchor>
              </controlPr>
            </control>
          </mc:Choice>
        </mc:AlternateContent>
        <mc:AlternateContent xmlns:mc="http://schemas.openxmlformats.org/markup-compatibility/2006">
          <mc:Choice Requires="x14">
            <control shapeId="11465" r:id="rId50" name="Check Box 201">
              <controlPr defaultSize="0" autoFill="0" autoLine="0" autoPict="0">
                <anchor moveWithCells="1">
                  <from>
                    <xdr:col>6</xdr:col>
                    <xdr:colOff>2047875</xdr:colOff>
                    <xdr:row>12</xdr:row>
                    <xdr:rowOff>314325</xdr:rowOff>
                  </from>
                  <to>
                    <xdr:col>6</xdr:col>
                    <xdr:colOff>2733675</xdr:colOff>
                    <xdr:row>12</xdr:row>
                    <xdr:rowOff>561975</xdr:rowOff>
                  </to>
                </anchor>
              </controlPr>
            </control>
          </mc:Choice>
        </mc:AlternateContent>
        <mc:AlternateContent xmlns:mc="http://schemas.openxmlformats.org/markup-compatibility/2006">
          <mc:Choice Requires="x14">
            <control shapeId="11466" r:id="rId51" name="Check Box 202">
              <controlPr defaultSize="0" autoFill="0" autoLine="0" autoPict="0">
                <anchor moveWithCells="1">
                  <from>
                    <xdr:col>6</xdr:col>
                    <xdr:colOff>2514600</xdr:colOff>
                    <xdr:row>12</xdr:row>
                    <xdr:rowOff>314325</xdr:rowOff>
                  </from>
                  <to>
                    <xdr:col>6</xdr:col>
                    <xdr:colOff>3495675</xdr:colOff>
                    <xdr:row>12</xdr:row>
                    <xdr:rowOff>561975</xdr:rowOff>
                  </to>
                </anchor>
              </controlPr>
            </control>
          </mc:Choice>
        </mc:AlternateContent>
        <mc:AlternateContent xmlns:mc="http://schemas.openxmlformats.org/markup-compatibility/2006">
          <mc:Choice Requires="x14">
            <control shapeId="11467" r:id="rId52" name="Check Box 203">
              <controlPr defaultSize="0" autoFill="0" autoLine="0" autoPict="0">
                <anchor moveWithCells="1">
                  <from>
                    <xdr:col>6</xdr:col>
                    <xdr:colOff>3476625</xdr:colOff>
                    <xdr:row>12</xdr:row>
                    <xdr:rowOff>314325</xdr:rowOff>
                  </from>
                  <to>
                    <xdr:col>6</xdr:col>
                    <xdr:colOff>4295775</xdr:colOff>
                    <xdr:row>12</xdr:row>
                    <xdr:rowOff>561975</xdr:rowOff>
                  </to>
                </anchor>
              </controlPr>
            </control>
          </mc:Choice>
        </mc:AlternateContent>
        <mc:AlternateContent xmlns:mc="http://schemas.openxmlformats.org/markup-compatibility/2006">
          <mc:Choice Requires="x14">
            <control shapeId="11468" r:id="rId53" name="Check Box 204">
              <controlPr defaultSize="0" autoFill="0" autoLine="0" autoPict="0">
                <anchor moveWithCells="1">
                  <from>
                    <xdr:col>6</xdr:col>
                    <xdr:colOff>4191000</xdr:colOff>
                    <xdr:row>12</xdr:row>
                    <xdr:rowOff>314325</xdr:rowOff>
                  </from>
                  <to>
                    <xdr:col>6</xdr:col>
                    <xdr:colOff>4752975</xdr:colOff>
                    <xdr:row>12</xdr:row>
                    <xdr:rowOff>561975</xdr:rowOff>
                  </to>
                </anchor>
              </controlPr>
            </control>
          </mc:Choice>
        </mc:AlternateContent>
        <mc:AlternateContent xmlns:mc="http://schemas.openxmlformats.org/markup-compatibility/2006">
          <mc:Choice Requires="x14">
            <control shapeId="11469" r:id="rId54" name="Check Box 205">
              <controlPr defaultSize="0" autoFill="0" autoLine="0" autoPict="0">
                <anchor moveWithCells="1">
                  <from>
                    <xdr:col>6</xdr:col>
                    <xdr:colOff>847725</xdr:colOff>
                    <xdr:row>12</xdr:row>
                    <xdr:rowOff>600075</xdr:rowOff>
                  </from>
                  <to>
                    <xdr:col>6</xdr:col>
                    <xdr:colOff>1914525</xdr:colOff>
                    <xdr:row>12</xdr:row>
                    <xdr:rowOff>828675</xdr:rowOff>
                  </to>
                </anchor>
              </controlPr>
            </control>
          </mc:Choice>
        </mc:AlternateContent>
        <mc:AlternateContent xmlns:mc="http://schemas.openxmlformats.org/markup-compatibility/2006">
          <mc:Choice Requires="x14">
            <control shapeId="11470" r:id="rId55" name="Check Box 206">
              <controlPr defaultSize="0" autoFill="0" autoLine="0" autoPict="0">
                <anchor moveWithCells="1">
                  <from>
                    <xdr:col>6</xdr:col>
                    <xdr:colOff>1590675</xdr:colOff>
                    <xdr:row>12</xdr:row>
                    <xdr:rowOff>600075</xdr:rowOff>
                  </from>
                  <to>
                    <xdr:col>6</xdr:col>
                    <xdr:colOff>2486025</xdr:colOff>
                    <xdr:row>12</xdr:row>
                    <xdr:rowOff>828675</xdr:rowOff>
                  </to>
                </anchor>
              </controlPr>
            </control>
          </mc:Choice>
        </mc:AlternateContent>
        <mc:AlternateContent xmlns:mc="http://schemas.openxmlformats.org/markup-compatibility/2006">
          <mc:Choice Requires="x14">
            <control shapeId="11471" r:id="rId56" name="Check Box 207">
              <controlPr defaultSize="0" autoFill="0" autoLine="0" autoPict="0">
                <anchor moveWithCells="1">
                  <from>
                    <xdr:col>6</xdr:col>
                    <xdr:colOff>2476500</xdr:colOff>
                    <xdr:row>12</xdr:row>
                    <xdr:rowOff>581025</xdr:rowOff>
                  </from>
                  <to>
                    <xdr:col>6</xdr:col>
                    <xdr:colOff>2962275</xdr:colOff>
                    <xdr:row>12</xdr:row>
                    <xdr:rowOff>828675</xdr:rowOff>
                  </to>
                </anchor>
              </controlPr>
            </control>
          </mc:Choice>
        </mc:AlternateContent>
        <mc:AlternateContent xmlns:mc="http://schemas.openxmlformats.org/markup-compatibility/2006">
          <mc:Choice Requires="x14">
            <control shapeId="11472" r:id="rId57" name="Check Box 208">
              <controlPr defaultSize="0" autoFill="0" autoLine="0" autoPict="0">
                <anchor moveWithCells="1">
                  <from>
                    <xdr:col>6</xdr:col>
                    <xdr:colOff>3009900</xdr:colOff>
                    <xdr:row>12</xdr:row>
                    <xdr:rowOff>581025</xdr:rowOff>
                  </from>
                  <to>
                    <xdr:col>6</xdr:col>
                    <xdr:colOff>3771900</xdr:colOff>
                    <xdr:row>12</xdr:row>
                    <xdr:rowOff>828675</xdr:rowOff>
                  </to>
                </anchor>
              </controlPr>
            </control>
          </mc:Choice>
        </mc:AlternateContent>
        <mc:AlternateContent xmlns:mc="http://schemas.openxmlformats.org/markup-compatibility/2006">
          <mc:Choice Requires="x14">
            <control shapeId="11473" r:id="rId58" name="Check Box 209">
              <controlPr defaultSize="0" autoFill="0" autoLine="0" autoPict="0">
                <anchor moveWithCells="1">
                  <from>
                    <xdr:col>6</xdr:col>
                    <xdr:colOff>1438275</xdr:colOff>
                    <xdr:row>12</xdr:row>
                    <xdr:rowOff>76200</xdr:rowOff>
                  </from>
                  <to>
                    <xdr:col>6</xdr:col>
                    <xdr:colOff>2200275</xdr:colOff>
                    <xdr:row>12</xdr:row>
                    <xdr:rowOff>314325</xdr:rowOff>
                  </to>
                </anchor>
              </controlPr>
            </control>
          </mc:Choice>
        </mc:AlternateContent>
        <mc:AlternateContent xmlns:mc="http://schemas.openxmlformats.org/markup-compatibility/2006">
          <mc:Choice Requires="x14">
            <control shapeId="11363" r:id="rId59" name="Check Box 99">
              <controlPr defaultSize="0" autoFill="0" autoLine="0" autoPict="0">
                <anchor moveWithCells="1">
                  <from>
                    <xdr:col>2</xdr:col>
                    <xdr:colOff>47625</xdr:colOff>
                    <xdr:row>12</xdr:row>
                    <xdr:rowOff>76200</xdr:rowOff>
                  </from>
                  <to>
                    <xdr:col>2</xdr:col>
                    <xdr:colOff>771525</xdr:colOff>
                    <xdr:row>12</xdr:row>
                    <xdr:rowOff>314325</xdr:rowOff>
                  </to>
                </anchor>
              </controlPr>
            </control>
          </mc:Choice>
        </mc:AlternateContent>
        <mc:AlternateContent xmlns:mc="http://schemas.openxmlformats.org/markup-compatibility/2006">
          <mc:Choice Requires="x14">
            <control shapeId="11364" r:id="rId60" name="Check Box 100">
              <controlPr defaultSize="0" autoFill="0" autoLine="0" autoPict="0">
                <anchor moveWithCells="1">
                  <from>
                    <xdr:col>2</xdr:col>
                    <xdr:colOff>838200</xdr:colOff>
                    <xdr:row>12</xdr:row>
                    <xdr:rowOff>76200</xdr:rowOff>
                  </from>
                  <to>
                    <xdr:col>2</xdr:col>
                    <xdr:colOff>1457325</xdr:colOff>
                    <xdr:row>12</xdr:row>
                    <xdr:rowOff>314325</xdr:rowOff>
                  </to>
                </anchor>
              </controlPr>
            </control>
          </mc:Choice>
        </mc:AlternateContent>
        <mc:AlternateContent xmlns:mc="http://schemas.openxmlformats.org/markup-compatibility/2006">
          <mc:Choice Requires="x14">
            <control shapeId="11365" r:id="rId61" name="Check Box 101">
              <controlPr defaultSize="0" autoFill="0" autoLine="0" autoPict="0">
                <anchor moveWithCells="1">
                  <from>
                    <xdr:col>2</xdr:col>
                    <xdr:colOff>2171700</xdr:colOff>
                    <xdr:row>12</xdr:row>
                    <xdr:rowOff>76200</xdr:rowOff>
                  </from>
                  <to>
                    <xdr:col>2</xdr:col>
                    <xdr:colOff>3114675</xdr:colOff>
                    <xdr:row>12</xdr:row>
                    <xdr:rowOff>314325</xdr:rowOff>
                  </to>
                </anchor>
              </controlPr>
            </control>
          </mc:Choice>
        </mc:AlternateContent>
        <mc:AlternateContent xmlns:mc="http://schemas.openxmlformats.org/markup-compatibility/2006">
          <mc:Choice Requires="x14">
            <control shapeId="11366" r:id="rId62" name="Check Box 102">
              <controlPr defaultSize="0" autoFill="0" autoLine="0" autoPict="0">
                <anchor moveWithCells="1">
                  <from>
                    <xdr:col>2</xdr:col>
                    <xdr:colOff>3152775</xdr:colOff>
                    <xdr:row>12</xdr:row>
                    <xdr:rowOff>76200</xdr:rowOff>
                  </from>
                  <to>
                    <xdr:col>2</xdr:col>
                    <xdr:colOff>3933825</xdr:colOff>
                    <xdr:row>12</xdr:row>
                    <xdr:rowOff>342900</xdr:rowOff>
                  </to>
                </anchor>
              </controlPr>
            </control>
          </mc:Choice>
        </mc:AlternateContent>
        <mc:AlternateContent xmlns:mc="http://schemas.openxmlformats.org/markup-compatibility/2006">
          <mc:Choice Requires="x14">
            <control shapeId="11367" r:id="rId63" name="Check Box 103">
              <controlPr defaultSize="0" autoFill="0" autoLine="0" autoPict="0">
                <anchor moveWithCells="1">
                  <from>
                    <xdr:col>2</xdr:col>
                    <xdr:colOff>47625</xdr:colOff>
                    <xdr:row>12</xdr:row>
                    <xdr:rowOff>314325</xdr:rowOff>
                  </from>
                  <to>
                    <xdr:col>2</xdr:col>
                    <xdr:colOff>1104900</xdr:colOff>
                    <xdr:row>12</xdr:row>
                    <xdr:rowOff>561975</xdr:rowOff>
                  </to>
                </anchor>
              </controlPr>
            </control>
          </mc:Choice>
        </mc:AlternateContent>
        <mc:AlternateContent xmlns:mc="http://schemas.openxmlformats.org/markup-compatibility/2006">
          <mc:Choice Requires="x14">
            <control shapeId="11368" r:id="rId64" name="Check Box 104">
              <controlPr defaultSize="0" autoFill="0" autoLine="0" autoPict="0">
                <anchor moveWithCells="1">
                  <from>
                    <xdr:col>2</xdr:col>
                    <xdr:colOff>47625</xdr:colOff>
                    <xdr:row>12</xdr:row>
                    <xdr:rowOff>561975</xdr:rowOff>
                  </from>
                  <to>
                    <xdr:col>2</xdr:col>
                    <xdr:colOff>942975</xdr:colOff>
                    <xdr:row>12</xdr:row>
                    <xdr:rowOff>800100</xdr:rowOff>
                  </to>
                </anchor>
              </controlPr>
            </control>
          </mc:Choice>
        </mc:AlternateContent>
        <mc:AlternateContent xmlns:mc="http://schemas.openxmlformats.org/markup-compatibility/2006">
          <mc:Choice Requires="x14">
            <control shapeId="11369" r:id="rId65" name="Check Box 105">
              <controlPr defaultSize="0" autoFill="0" autoLine="0" autoPict="0">
                <anchor moveWithCells="1">
                  <from>
                    <xdr:col>2</xdr:col>
                    <xdr:colOff>1152525</xdr:colOff>
                    <xdr:row>12</xdr:row>
                    <xdr:rowOff>333375</xdr:rowOff>
                  </from>
                  <to>
                    <xdr:col>2</xdr:col>
                    <xdr:colOff>1838325</xdr:colOff>
                    <xdr:row>12</xdr:row>
                    <xdr:rowOff>561975</xdr:rowOff>
                  </to>
                </anchor>
              </controlPr>
            </control>
          </mc:Choice>
        </mc:AlternateContent>
        <mc:AlternateContent xmlns:mc="http://schemas.openxmlformats.org/markup-compatibility/2006">
          <mc:Choice Requires="x14">
            <control shapeId="11370" r:id="rId66" name="Check Box 106">
              <controlPr defaultSize="0" autoFill="0" autoLine="0" autoPict="0">
                <anchor moveWithCells="1">
                  <from>
                    <xdr:col>2</xdr:col>
                    <xdr:colOff>2047875</xdr:colOff>
                    <xdr:row>12</xdr:row>
                    <xdr:rowOff>314325</xdr:rowOff>
                  </from>
                  <to>
                    <xdr:col>2</xdr:col>
                    <xdr:colOff>2733675</xdr:colOff>
                    <xdr:row>12</xdr:row>
                    <xdr:rowOff>561975</xdr:rowOff>
                  </to>
                </anchor>
              </controlPr>
            </control>
          </mc:Choice>
        </mc:AlternateContent>
        <mc:AlternateContent xmlns:mc="http://schemas.openxmlformats.org/markup-compatibility/2006">
          <mc:Choice Requires="x14">
            <control shapeId="11371" r:id="rId67" name="Check Box 107">
              <controlPr defaultSize="0" autoFill="0" autoLine="0" autoPict="0">
                <anchor moveWithCells="1">
                  <from>
                    <xdr:col>2</xdr:col>
                    <xdr:colOff>2514600</xdr:colOff>
                    <xdr:row>12</xdr:row>
                    <xdr:rowOff>314325</xdr:rowOff>
                  </from>
                  <to>
                    <xdr:col>2</xdr:col>
                    <xdr:colOff>3495675</xdr:colOff>
                    <xdr:row>12</xdr:row>
                    <xdr:rowOff>561975</xdr:rowOff>
                  </to>
                </anchor>
              </controlPr>
            </control>
          </mc:Choice>
        </mc:AlternateContent>
        <mc:AlternateContent xmlns:mc="http://schemas.openxmlformats.org/markup-compatibility/2006">
          <mc:Choice Requires="x14">
            <control shapeId="11372" r:id="rId68" name="Check Box 108">
              <controlPr defaultSize="0" autoFill="0" autoLine="0" autoPict="0">
                <anchor moveWithCells="1">
                  <from>
                    <xdr:col>2</xdr:col>
                    <xdr:colOff>3476625</xdr:colOff>
                    <xdr:row>12</xdr:row>
                    <xdr:rowOff>314325</xdr:rowOff>
                  </from>
                  <to>
                    <xdr:col>2</xdr:col>
                    <xdr:colOff>4295775</xdr:colOff>
                    <xdr:row>12</xdr:row>
                    <xdr:rowOff>561975</xdr:rowOff>
                  </to>
                </anchor>
              </controlPr>
            </control>
          </mc:Choice>
        </mc:AlternateContent>
        <mc:AlternateContent xmlns:mc="http://schemas.openxmlformats.org/markup-compatibility/2006">
          <mc:Choice Requires="x14">
            <control shapeId="11373" r:id="rId69" name="Check Box 109">
              <controlPr defaultSize="0" autoFill="0" autoLine="0" autoPict="0">
                <anchor moveWithCells="1">
                  <from>
                    <xdr:col>2</xdr:col>
                    <xdr:colOff>4191000</xdr:colOff>
                    <xdr:row>12</xdr:row>
                    <xdr:rowOff>314325</xdr:rowOff>
                  </from>
                  <to>
                    <xdr:col>2</xdr:col>
                    <xdr:colOff>4752975</xdr:colOff>
                    <xdr:row>12</xdr:row>
                    <xdr:rowOff>561975</xdr:rowOff>
                  </to>
                </anchor>
              </controlPr>
            </control>
          </mc:Choice>
        </mc:AlternateContent>
        <mc:AlternateContent xmlns:mc="http://schemas.openxmlformats.org/markup-compatibility/2006">
          <mc:Choice Requires="x14">
            <control shapeId="11374" r:id="rId70" name="Check Box 110">
              <controlPr defaultSize="0" autoFill="0" autoLine="0" autoPict="0">
                <anchor moveWithCells="1">
                  <from>
                    <xdr:col>2</xdr:col>
                    <xdr:colOff>838200</xdr:colOff>
                    <xdr:row>12</xdr:row>
                    <xdr:rowOff>571500</xdr:rowOff>
                  </from>
                  <to>
                    <xdr:col>2</xdr:col>
                    <xdr:colOff>1905000</xdr:colOff>
                    <xdr:row>12</xdr:row>
                    <xdr:rowOff>828675</xdr:rowOff>
                  </to>
                </anchor>
              </controlPr>
            </control>
          </mc:Choice>
        </mc:AlternateContent>
        <mc:AlternateContent xmlns:mc="http://schemas.openxmlformats.org/markup-compatibility/2006">
          <mc:Choice Requires="x14">
            <control shapeId="11375" r:id="rId71" name="Check Box 111">
              <controlPr defaultSize="0" autoFill="0" autoLine="0" autoPict="0">
                <anchor moveWithCells="1">
                  <from>
                    <xdr:col>2</xdr:col>
                    <xdr:colOff>1571625</xdr:colOff>
                    <xdr:row>12</xdr:row>
                    <xdr:rowOff>571500</xdr:rowOff>
                  </from>
                  <to>
                    <xdr:col>2</xdr:col>
                    <xdr:colOff>2476500</xdr:colOff>
                    <xdr:row>12</xdr:row>
                    <xdr:rowOff>828675</xdr:rowOff>
                  </to>
                </anchor>
              </controlPr>
            </control>
          </mc:Choice>
        </mc:AlternateContent>
        <mc:AlternateContent xmlns:mc="http://schemas.openxmlformats.org/markup-compatibility/2006">
          <mc:Choice Requires="x14">
            <control shapeId="11376" r:id="rId72" name="Check Box 112">
              <controlPr defaultSize="0" autoFill="0" autoLine="0" autoPict="0">
                <anchor moveWithCells="1">
                  <from>
                    <xdr:col>2</xdr:col>
                    <xdr:colOff>2466975</xdr:colOff>
                    <xdr:row>12</xdr:row>
                    <xdr:rowOff>561975</xdr:rowOff>
                  </from>
                  <to>
                    <xdr:col>2</xdr:col>
                    <xdr:colOff>2943225</xdr:colOff>
                    <xdr:row>12</xdr:row>
                    <xdr:rowOff>800100</xdr:rowOff>
                  </to>
                </anchor>
              </controlPr>
            </control>
          </mc:Choice>
        </mc:AlternateContent>
        <mc:AlternateContent xmlns:mc="http://schemas.openxmlformats.org/markup-compatibility/2006">
          <mc:Choice Requires="x14">
            <control shapeId="11377" r:id="rId73" name="Check Box 113">
              <controlPr defaultSize="0" autoFill="0" autoLine="0" autoPict="0">
                <anchor moveWithCells="1">
                  <from>
                    <xdr:col>2</xdr:col>
                    <xdr:colOff>3000375</xdr:colOff>
                    <xdr:row>12</xdr:row>
                    <xdr:rowOff>561975</xdr:rowOff>
                  </from>
                  <to>
                    <xdr:col>2</xdr:col>
                    <xdr:colOff>3771900</xdr:colOff>
                    <xdr:row>12</xdr:row>
                    <xdr:rowOff>800100</xdr:rowOff>
                  </to>
                </anchor>
              </controlPr>
            </control>
          </mc:Choice>
        </mc:AlternateContent>
        <mc:AlternateContent xmlns:mc="http://schemas.openxmlformats.org/markup-compatibility/2006">
          <mc:Choice Requires="x14">
            <control shapeId="11441" r:id="rId74" name="Check Box 177">
              <controlPr defaultSize="0" autoFill="0" autoLine="0" autoPict="0">
                <anchor moveWithCells="1">
                  <from>
                    <xdr:col>2</xdr:col>
                    <xdr:colOff>1438275</xdr:colOff>
                    <xdr:row>12</xdr:row>
                    <xdr:rowOff>76200</xdr:rowOff>
                  </from>
                  <to>
                    <xdr:col>2</xdr:col>
                    <xdr:colOff>2200275</xdr:colOff>
                    <xdr:row>12</xdr:row>
                    <xdr:rowOff>314325</xdr:rowOff>
                  </to>
                </anchor>
              </controlPr>
            </control>
          </mc:Choice>
        </mc:AlternateContent>
        <mc:AlternateContent xmlns:mc="http://schemas.openxmlformats.org/markup-compatibility/2006">
          <mc:Choice Requires="x14">
            <control shapeId="11512" r:id="rId75" name="Check Box 248">
              <controlPr defaultSize="0" autoFill="0" autoLine="0" autoPict="0">
                <anchor moveWithCells="1">
                  <from>
                    <xdr:col>1</xdr:col>
                    <xdr:colOff>2238375</xdr:colOff>
                    <xdr:row>67</xdr:row>
                    <xdr:rowOff>0</xdr:rowOff>
                  </from>
                  <to>
                    <xdr:col>2</xdr:col>
                    <xdr:colOff>295275</xdr:colOff>
                    <xdr:row>68</xdr:row>
                    <xdr:rowOff>38100</xdr:rowOff>
                  </to>
                </anchor>
              </controlPr>
            </control>
          </mc:Choice>
        </mc:AlternateContent>
        <mc:AlternateContent xmlns:mc="http://schemas.openxmlformats.org/markup-compatibility/2006">
          <mc:Choice Requires="x14">
            <control shapeId="11513" r:id="rId76" name="Check Box 249">
              <controlPr defaultSize="0" autoFill="0" autoLine="0" autoPict="0">
                <anchor moveWithCells="1">
                  <from>
                    <xdr:col>1</xdr:col>
                    <xdr:colOff>2238375</xdr:colOff>
                    <xdr:row>67</xdr:row>
                    <xdr:rowOff>190500</xdr:rowOff>
                  </from>
                  <to>
                    <xdr:col>2</xdr:col>
                    <xdr:colOff>257175</xdr:colOff>
                    <xdr:row>69</xdr:row>
                    <xdr:rowOff>9525</xdr:rowOff>
                  </to>
                </anchor>
              </controlPr>
            </control>
          </mc:Choice>
        </mc:AlternateContent>
        <mc:AlternateContent xmlns:mc="http://schemas.openxmlformats.org/markup-compatibility/2006">
          <mc:Choice Requires="x14">
            <control shapeId="11514" r:id="rId77" name="Check Box 250">
              <controlPr defaultSize="0" autoFill="0" autoLine="0" autoPict="0">
                <anchor moveWithCells="1">
                  <from>
                    <xdr:col>1</xdr:col>
                    <xdr:colOff>2247900</xdr:colOff>
                    <xdr:row>68</xdr:row>
                    <xdr:rowOff>190500</xdr:rowOff>
                  </from>
                  <to>
                    <xdr:col>2</xdr:col>
                    <xdr:colOff>257175</xdr:colOff>
                    <xdr:row>70</xdr:row>
                    <xdr:rowOff>38100</xdr:rowOff>
                  </to>
                </anchor>
              </controlPr>
            </control>
          </mc:Choice>
        </mc:AlternateContent>
        <mc:AlternateContent xmlns:mc="http://schemas.openxmlformats.org/markup-compatibility/2006">
          <mc:Choice Requires="x14">
            <control shapeId="11515" r:id="rId78" name="Check Box 251">
              <controlPr defaultSize="0" autoFill="0" autoLine="0" autoPict="0">
                <anchor moveWithCells="1">
                  <from>
                    <xdr:col>1</xdr:col>
                    <xdr:colOff>2247900</xdr:colOff>
                    <xdr:row>69</xdr:row>
                    <xdr:rowOff>200025</xdr:rowOff>
                  </from>
                  <to>
                    <xdr:col>2</xdr:col>
                    <xdr:colOff>257175</xdr:colOff>
                    <xdr:row>71</xdr:row>
                    <xdr:rowOff>38100</xdr:rowOff>
                  </to>
                </anchor>
              </controlPr>
            </control>
          </mc:Choice>
        </mc:AlternateContent>
        <mc:AlternateContent xmlns:mc="http://schemas.openxmlformats.org/markup-compatibility/2006">
          <mc:Choice Requires="x14">
            <control shapeId="11516" r:id="rId79" name="Check Box 252">
              <controlPr defaultSize="0" autoFill="0" autoLine="0" autoPict="0">
                <anchor moveWithCells="1">
                  <from>
                    <xdr:col>1</xdr:col>
                    <xdr:colOff>2247900</xdr:colOff>
                    <xdr:row>70</xdr:row>
                    <xdr:rowOff>190500</xdr:rowOff>
                  </from>
                  <to>
                    <xdr:col>2</xdr:col>
                    <xdr:colOff>257175</xdr:colOff>
                    <xdr:row>72</xdr:row>
                    <xdr:rowOff>38100</xdr:rowOff>
                  </to>
                </anchor>
              </controlPr>
            </control>
          </mc:Choice>
        </mc:AlternateContent>
        <mc:AlternateContent xmlns:mc="http://schemas.openxmlformats.org/markup-compatibility/2006">
          <mc:Choice Requires="x14">
            <control shapeId="11517" r:id="rId80" name="Check Box 253">
              <controlPr defaultSize="0" autoFill="0" autoLine="0" autoPict="0">
                <anchor moveWithCells="1">
                  <from>
                    <xdr:col>1</xdr:col>
                    <xdr:colOff>2247900</xdr:colOff>
                    <xdr:row>71</xdr:row>
                    <xdr:rowOff>190500</xdr:rowOff>
                  </from>
                  <to>
                    <xdr:col>2</xdr:col>
                    <xdr:colOff>257175</xdr:colOff>
                    <xdr:row>73</xdr:row>
                    <xdr:rowOff>38100</xdr:rowOff>
                  </to>
                </anchor>
              </controlPr>
            </control>
          </mc:Choice>
        </mc:AlternateContent>
        <mc:AlternateContent xmlns:mc="http://schemas.openxmlformats.org/markup-compatibility/2006">
          <mc:Choice Requires="x14">
            <control shapeId="11518" r:id="rId81" name="Check Box 254">
              <controlPr defaultSize="0" autoFill="0" autoLine="0" autoPict="0">
                <anchor moveWithCells="1">
                  <from>
                    <xdr:col>2</xdr:col>
                    <xdr:colOff>0</xdr:colOff>
                    <xdr:row>72</xdr:row>
                    <xdr:rowOff>190500</xdr:rowOff>
                  </from>
                  <to>
                    <xdr:col>2</xdr:col>
                    <xdr:colOff>257175</xdr:colOff>
                    <xdr:row>74</xdr:row>
                    <xdr:rowOff>38100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98"/>
  <sheetViews>
    <sheetView showGridLines="0" zoomScale="55" zoomScaleNormal="55" workbookViewId="0">
      <selection activeCell="E80" sqref="E80"/>
    </sheetView>
  </sheetViews>
  <sheetFormatPr defaultColWidth="8.75" defaultRowHeight="18.75"/>
  <cols>
    <col min="1" max="1" width="2.875" customWidth="1"/>
    <col min="2" max="2" width="19.25" customWidth="1"/>
    <col min="3" max="3" width="19.875" customWidth="1"/>
    <col min="4" max="4" width="54.875" style="178" customWidth="1"/>
    <col min="5" max="5" width="14.125" customWidth="1"/>
    <col min="6" max="6" width="24.625" style="3" customWidth="1"/>
    <col min="7" max="7" width="25.875" style="3" customWidth="1"/>
    <col min="8" max="8" width="27.875" customWidth="1"/>
  </cols>
  <sheetData>
    <row r="1" spans="2:7">
      <c r="B1" s="29"/>
      <c r="C1" s="29"/>
      <c r="D1" s="158"/>
    </row>
    <row r="2" spans="2:7">
      <c r="B2" s="14"/>
      <c r="C2" s="14"/>
      <c r="D2" s="126"/>
    </row>
    <row r="3" spans="2:7" ht="38.25" customHeight="1" thickBot="1">
      <c r="B3" s="189" t="s">
        <v>61</v>
      </c>
      <c r="C3" s="30"/>
      <c r="D3" s="159"/>
      <c r="F3" s="122"/>
      <c r="G3" s="148"/>
    </row>
    <row r="4" spans="2:7" ht="40.5" customHeight="1" thickBot="1">
      <c r="B4" s="250" t="s">
        <v>62</v>
      </c>
      <c r="C4" s="251"/>
      <c r="D4" s="252"/>
      <c r="F4" s="122"/>
      <c r="G4" s="148"/>
    </row>
    <row r="5" spans="2:7" ht="30.75" customHeight="1" thickBot="1">
      <c r="B5" s="280" t="s">
        <v>181</v>
      </c>
      <c r="C5" s="281"/>
      <c r="D5" s="182" t="e">
        <f>D46</f>
        <v>#N/A</v>
      </c>
      <c r="F5" s="122"/>
      <c r="G5" s="148"/>
    </row>
    <row r="6" spans="2:7">
      <c r="B6" s="253" t="s">
        <v>63</v>
      </c>
      <c r="C6" s="254"/>
      <c r="D6" s="160" t="str">
        <f>CONCATENATE(フレンドショップ登録用紙!C8)</f>
        <v/>
      </c>
      <c r="F6" s="122"/>
      <c r="G6" s="122"/>
    </row>
    <row r="7" spans="2:7">
      <c r="B7" s="255" t="s">
        <v>64</v>
      </c>
      <c r="C7" s="256"/>
      <c r="D7" s="161" t="str">
        <f>CONCATENATE(フレンドショップ登録用紙!C9)</f>
        <v/>
      </c>
      <c r="F7" s="122"/>
      <c r="G7" s="122"/>
    </row>
    <row r="8" spans="2:7">
      <c r="B8" s="257" t="s">
        <v>65</v>
      </c>
      <c r="C8" s="31" t="s">
        <v>66</v>
      </c>
      <c r="D8" s="161" t="str">
        <f>CONCATENATE(フレンドショップ登録用紙!C16)</f>
        <v/>
      </c>
      <c r="F8" s="149"/>
      <c r="G8" s="146"/>
    </row>
    <row r="9" spans="2:7">
      <c r="B9" s="258"/>
      <c r="C9" s="31" t="s">
        <v>67</v>
      </c>
      <c r="D9" s="161" t="str">
        <f>CONCATENATE(フレンドショップ登録用紙!C17)</f>
        <v/>
      </c>
      <c r="F9" s="149"/>
      <c r="G9" s="147"/>
    </row>
    <row r="10" spans="2:7">
      <c r="B10" s="258"/>
      <c r="C10" s="31" t="s">
        <v>121</v>
      </c>
      <c r="D10" s="161" t="str">
        <f>CONCATENATE(フレンドショップ登録用紙!C18)</f>
        <v/>
      </c>
      <c r="F10" s="77"/>
      <c r="G10" s="75"/>
    </row>
    <row r="11" spans="2:7">
      <c r="B11" s="259"/>
      <c r="C11" s="31" t="s">
        <v>120</v>
      </c>
      <c r="D11" s="161" t="str">
        <f>CONCATENATE(フレンドショップ登録用紙!C19)</f>
        <v/>
      </c>
      <c r="F11" s="77"/>
      <c r="G11" s="75"/>
    </row>
    <row r="12" spans="2:7">
      <c r="B12" s="255" t="s">
        <v>68</v>
      </c>
      <c r="C12" s="256"/>
      <c r="D12" s="161" t="str">
        <f>CONCATENATE(フレンドショップ登録用紙!C20)</f>
        <v/>
      </c>
      <c r="F12" s="78"/>
      <c r="G12" s="75"/>
    </row>
    <row r="13" spans="2:7">
      <c r="B13" s="255" t="s">
        <v>69</v>
      </c>
      <c r="C13" s="256"/>
      <c r="D13" s="161" t="str">
        <f>CONCATENATE(フレンドショップ登録用紙!C22)</f>
        <v/>
      </c>
      <c r="F13" s="78"/>
      <c r="G13" s="75"/>
    </row>
    <row r="14" spans="2:7">
      <c r="B14" s="255" t="s">
        <v>70</v>
      </c>
      <c r="C14" s="256"/>
      <c r="D14" s="161" t="str">
        <f>CONCATENATE(フレンドショップ登録用紙!C24)</f>
        <v/>
      </c>
      <c r="F14" s="78"/>
      <c r="G14" s="75"/>
    </row>
    <row r="15" spans="2:7" ht="65.25" customHeight="1">
      <c r="B15" s="255" t="s">
        <v>71</v>
      </c>
      <c r="C15" s="256"/>
      <c r="D15" s="162" t="str">
        <f>CONCATENATE(フレンドショップ登録用紙!C27)</f>
        <v/>
      </c>
      <c r="F15" s="78"/>
      <c r="G15" s="75"/>
    </row>
    <row r="16" spans="2:7">
      <c r="B16" s="255" t="s">
        <v>72</v>
      </c>
      <c r="C16" s="256"/>
      <c r="D16" s="161" t="str">
        <f>CONCATENATE(フレンドショップ登録用紙!C11)</f>
        <v/>
      </c>
      <c r="F16" s="78"/>
      <c r="G16" s="75"/>
    </row>
    <row r="17" spans="2:7" ht="19.5" thickBot="1">
      <c r="B17" s="264" t="s">
        <v>73</v>
      </c>
      <c r="C17" s="265"/>
      <c r="D17" s="163" t="str">
        <f>CONCATENATE(フレンドショップ登録用紙!C12)</f>
        <v/>
      </c>
      <c r="F17" s="78"/>
      <c r="G17" s="75"/>
    </row>
    <row r="18" spans="2:7">
      <c r="B18" s="32"/>
      <c r="C18" s="32"/>
      <c r="D18" s="164"/>
      <c r="F18" s="78"/>
      <c r="G18" s="75"/>
    </row>
    <row r="19" spans="2:7" ht="31.5" customHeight="1" thickBot="1">
      <c r="B19" s="266" t="s">
        <v>74</v>
      </c>
      <c r="C19" s="266"/>
      <c r="D19" s="266"/>
      <c r="F19" s="78"/>
      <c r="G19" s="75"/>
    </row>
    <row r="20" spans="2:7" ht="192" customHeight="1">
      <c r="B20" s="260" t="s">
        <v>75</v>
      </c>
      <c r="C20" s="112" t="s">
        <v>76</v>
      </c>
      <c r="D20" s="165" t="str">
        <f>CONCATENATE(フレンドショップ登録用紙!C28)</f>
        <v/>
      </c>
      <c r="F20" s="78"/>
      <c r="G20" s="75"/>
    </row>
    <row r="21" spans="2:7" ht="209.25" customHeight="1" thickBot="1">
      <c r="B21" s="261"/>
      <c r="C21" s="113" t="s">
        <v>77</v>
      </c>
      <c r="D21" s="166" t="str">
        <f>CONCATENATE(E21,CHAR(10),フレンドショップ登録用紙!C23,CHAR(10),フレンドショップ登録用紙!C26,CHAR(10),CHAR(10),E23,CHAR(10),G21&amp;F21,CHAR(10),G23&amp;F23,CHAR(10),G24&amp;F24,CHAR(10),G26&amp;F26,CHAR(10),G27&amp;F27)</f>
        <v xml:space="preserve">
＜公式SNS＞
■facebook：[A BLANK()(off)][/A]
■Twitter：[A BLANK()(off)][/A]
■Instagram：[A BLANK()(off)][/A]
■YouTube：[A BLANK()(off)][/A]
■LINE：[A BLANK(https://line.me/R/ti/p/%40)(off)][/A]</v>
      </c>
      <c r="E21" s="190" t="str">
        <f>IF(フレンドショップ登録用紙!C23="","","■営業案内")</f>
        <v/>
      </c>
      <c r="F21" s="191" t="str">
        <f>"[A BLANK("&amp;フレンドショップ登録用紙!C41&amp;")(off)]"&amp;フレンドショップ登録用紙!C40&amp;"[/A]"</f>
        <v>[A BLANK()(off)][/A]</v>
      </c>
      <c r="G21" s="192" t="s">
        <v>134</v>
      </c>
    </row>
    <row r="22" spans="2:7" ht="21" customHeight="1" thickBot="1">
      <c r="B22" s="115"/>
      <c r="C22" s="114"/>
      <c r="D22" s="167"/>
      <c r="E22" s="190"/>
      <c r="F22" s="191"/>
      <c r="G22" s="192"/>
    </row>
    <row r="23" spans="2:7" ht="33" customHeight="1">
      <c r="B23" s="272" t="s">
        <v>78</v>
      </c>
      <c r="C23" s="119" t="s">
        <v>78</v>
      </c>
      <c r="D23" s="168" t="str">
        <f>CONCATENATE(フレンドショップ登録用紙!C25)</f>
        <v/>
      </c>
      <c r="E23" s="193" t="s">
        <v>147</v>
      </c>
      <c r="F23" s="191" t="str">
        <f>"[A BLANK("&amp;フレンドショップ登録用紙!C43&amp;")(off)]"&amp;フレンドショップ登録用紙!C42&amp;"[/A]"</f>
        <v>[A BLANK()(off)][/A]</v>
      </c>
      <c r="G23" s="194" t="s">
        <v>135</v>
      </c>
    </row>
    <row r="24" spans="2:7" ht="19.5" thickBot="1">
      <c r="B24" s="273"/>
      <c r="C24" s="120" t="s">
        <v>79</v>
      </c>
      <c r="D24" s="169" t="s">
        <v>80</v>
      </c>
      <c r="E24" s="193"/>
      <c r="F24" s="191" t="str">
        <f>"[A BLANK("&amp;フレンドショップ登録用紙!C45&amp;")(off)]"&amp;フレンドショップ登録用紙!C44&amp;"[/A]"</f>
        <v>[A BLANK()(off)][/A]</v>
      </c>
      <c r="G24" s="192" t="s">
        <v>136</v>
      </c>
    </row>
    <row r="25" spans="2:7" s="118" customFormat="1" ht="19.5" thickBot="1">
      <c r="B25" s="116"/>
      <c r="C25" s="117"/>
      <c r="D25" s="170"/>
      <c r="E25" s="193"/>
      <c r="F25" s="191"/>
      <c r="G25" s="192"/>
    </row>
    <row r="26" spans="2:7">
      <c r="B26" s="260" t="s">
        <v>81</v>
      </c>
      <c r="C26" s="112" t="s">
        <v>1</v>
      </c>
      <c r="D26" s="168" t="str">
        <f>CONCATENATE(フレンドショップ登録用紙!C8)</f>
        <v/>
      </c>
      <c r="E26" s="193"/>
      <c r="F26" s="191" t="str">
        <f>"[A BLANK("&amp;フレンドショップ登録用紙!C47&amp;")(off)]"&amp;フレンドショップ登録用紙!C46&amp;"[/A]"</f>
        <v>[A BLANK()(off)][/A]</v>
      </c>
      <c r="G26" s="192" t="s">
        <v>137</v>
      </c>
    </row>
    <row r="27" spans="2:7" ht="43.5" thickBot="1">
      <c r="B27" s="261"/>
      <c r="C27" s="113" t="s">
        <v>148</v>
      </c>
      <c r="D27" s="163" t="str">
        <f>CONCATENATE(フレンドショップ登録用紙!C18&amp;フレンドショップ登録用紙!C19)</f>
        <v/>
      </c>
      <c r="E27" s="193"/>
      <c r="F27" s="191" t="str">
        <f>"[A BLANK(https://line.me/R/ti/p/%40"&amp;フレンドショップ登録用紙!C49&amp;")(off)]"&amp;フレンドショップ登録用紙!C48&amp;"[/A]"</f>
        <v>[A BLANK(https://line.me/R/ti/p/%40)(off)][/A]</v>
      </c>
      <c r="G27" s="192" t="s">
        <v>152</v>
      </c>
    </row>
    <row r="28" spans="2:7" ht="19.5" thickBot="1">
      <c r="B28" s="117"/>
      <c r="C28" s="121"/>
      <c r="D28" s="171"/>
      <c r="E28" s="193"/>
      <c r="F28" s="191"/>
      <c r="G28" s="192"/>
    </row>
    <row r="29" spans="2:7" ht="60.75" customHeight="1">
      <c r="B29" s="262" t="s">
        <v>158</v>
      </c>
      <c r="C29" s="112" t="s">
        <v>159</v>
      </c>
      <c r="D29" s="168" t="str">
        <f>CONCATENATE(フレンドショップ登録用紙!C29)</f>
        <v/>
      </c>
      <c r="E29" s="193" t="b">
        <v>1</v>
      </c>
      <c r="F29" s="195"/>
      <c r="G29" s="194"/>
    </row>
    <row r="30" spans="2:7" ht="40.5" customHeight="1" thickBot="1">
      <c r="B30" s="263"/>
      <c r="C30" s="113" t="s">
        <v>82</v>
      </c>
      <c r="D30" s="203" t="e">
        <f>VLOOKUP(E29,E30:F32,2,FALSE)</f>
        <v>#N/A</v>
      </c>
      <c r="E30" s="193" t="b">
        <v>0</v>
      </c>
      <c r="F30" s="196" t="s">
        <v>202</v>
      </c>
      <c r="G30" s="192"/>
    </row>
    <row r="31" spans="2:7" ht="18" customHeight="1" thickBot="1">
      <c r="B31" s="116"/>
      <c r="C31" s="122"/>
      <c r="D31" s="172"/>
      <c r="E31" s="193" t="b">
        <v>0</v>
      </c>
      <c r="F31" s="196" t="s">
        <v>203</v>
      </c>
      <c r="G31" s="192"/>
    </row>
    <row r="32" spans="2:7" ht="40.5" customHeight="1" thickBot="1">
      <c r="B32" s="275" t="s">
        <v>83</v>
      </c>
      <c r="C32" s="276"/>
      <c r="D32" s="173" t="s">
        <v>84</v>
      </c>
      <c r="E32" s="193" t="b">
        <v>0</v>
      </c>
      <c r="F32" s="196" t="s">
        <v>204</v>
      </c>
      <c r="G32" s="197"/>
    </row>
    <row r="33" spans="1:14" ht="21.75" customHeight="1">
      <c r="B33" s="116"/>
      <c r="C33" s="116"/>
      <c r="D33" s="174"/>
      <c r="E33" s="118"/>
      <c r="F33" s="198"/>
      <c r="G33" s="76"/>
      <c r="H33" s="118"/>
    </row>
    <row r="34" spans="1:14" ht="40.5" customHeight="1" thickBot="1">
      <c r="A34" s="3"/>
      <c r="B34" s="116"/>
      <c r="C34" s="116"/>
      <c r="D34" s="174"/>
      <c r="E34" s="3"/>
      <c r="F34" s="79"/>
      <c r="G34" s="76"/>
    </row>
    <row r="35" spans="1:14" ht="31.5" customHeight="1" thickBot="1">
      <c r="B35" s="250" t="s">
        <v>114</v>
      </c>
      <c r="C35" s="251"/>
      <c r="D35" s="252"/>
      <c r="F35" s="110" t="s">
        <v>157</v>
      </c>
      <c r="G35" s="75"/>
      <c r="J35" s="269">
        <f>フレンドショップ登録用紙!C36</f>
        <v>0</v>
      </c>
      <c r="K35" s="270"/>
      <c r="L35" s="270"/>
      <c r="M35" s="270"/>
      <c r="N35" s="271"/>
    </row>
    <row r="36" spans="1:14" ht="83.25" customHeight="1" thickBot="1">
      <c r="B36" s="123" t="s">
        <v>103</v>
      </c>
      <c r="C36" s="124" t="s">
        <v>105</v>
      </c>
      <c r="D36" s="168" t="str">
        <f>CONCATENATE(フレンドショップ登録用紙!C34)</f>
        <v/>
      </c>
      <c r="F36" s="109"/>
      <c r="G36" s="80"/>
      <c r="H36" s="111"/>
    </row>
    <row r="37" spans="1:14" ht="135.75" customHeight="1" thickBot="1">
      <c r="B37" s="263" t="s">
        <v>104</v>
      </c>
      <c r="C37" s="274"/>
      <c r="D37" s="166" t="str">
        <f>CONCATENATE(フレンドショップ登録用紙!C35,CHAR(10),F37,)</f>
        <v xml:space="preserve">
[IFRAME]width=100% height=360 src=?rel=0 allowfullscreen[/IFRAME]</v>
      </c>
      <c r="F37" s="199" t="str">
        <f>CONCATENATE(F38,SUBSTITUTE(F36,"youtu.be/","youtube.com/embed/"),F39)</f>
        <v>[IFRAME]width=100% height=360 src=?rel=0 allowfullscreen[/IFRAME]</v>
      </c>
      <c r="G37" s="76"/>
    </row>
    <row r="38" spans="1:14">
      <c r="B38" s="1"/>
      <c r="C38" s="1"/>
      <c r="D38" s="175"/>
      <c r="F38" s="200" t="s">
        <v>155</v>
      </c>
      <c r="G38" s="108"/>
    </row>
    <row r="39" spans="1:14">
      <c r="B39" s="1"/>
      <c r="C39" s="1"/>
      <c r="D39" s="175"/>
      <c r="F39" s="201" t="s">
        <v>156</v>
      </c>
      <c r="G39" s="13"/>
    </row>
    <row r="40" spans="1:14">
      <c r="B40" s="1"/>
      <c r="C40" s="1"/>
      <c r="D40" s="175"/>
      <c r="F40" s="108"/>
    </row>
    <row r="41" spans="1:14">
      <c r="B41" s="1"/>
      <c r="C41" s="1"/>
      <c r="D41" s="33"/>
      <c r="F41" s="4"/>
    </row>
    <row r="42" spans="1:14">
      <c r="B42" s="33"/>
      <c r="C42" s="33"/>
      <c r="D42" s="33"/>
      <c r="F42" s="4"/>
    </row>
    <row r="43" spans="1:14">
      <c r="B43" s="33"/>
      <c r="C43" s="33"/>
      <c r="D43" s="33"/>
      <c r="F43" s="4"/>
    </row>
    <row r="44" spans="1:14" ht="37.5" customHeight="1">
      <c r="B44" s="188" t="s">
        <v>173</v>
      </c>
      <c r="C44" s="141"/>
      <c r="D44" s="141"/>
      <c r="F44" s="4"/>
    </row>
    <row r="45" spans="1:14" ht="35.25" customHeight="1">
      <c r="B45" s="13"/>
      <c r="C45" s="13"/>
      <c r="D45" s="202" t="s">
        <v>207</v>
      </c>
    </row>
    <row r="46" spans="1:14" ht="32.25" customHeight="1">
      <c r="B46" s="267" t="s">
        <v>181</v>
      </c>
      <c r="C46" s="267"/>
      <c r="D46" s="179" t="e">
        <f>INDEX([1]②単独FS・エリア内FS!$A:$A,MATCH(D48,[1]②単独FS・エリア内FS!$G:$G,0))</f>
        <v>#N/A</v>
      </c>
      <c r="E46" s="154" t="s">
        <v>182</v>
      </c>
    </row>
    <row r="47" spans="1:14" ht="32.25" customHeight="1">
      <c r="B47" s="267" t="s">
        <v>176</v>
      </c>
      <c r="C47" s="267"/>
      <c r="D47" s="179"/>
    </row>
    <row r="48" spans="1:14" ht="32.25" customHeight="1">
      <c r="B48" s="268" t="s">
        <v>175</v>
      </c>
      <c r="C48" s="268"/>
      <c r="D48" s="179">
        <f>フレンドショップ登録用紙!C8</f>
        <v>0</v>
      </c>
    </row>
    <row r="49" spans="1:7" ht="32.25" customHeight="1">
      <c r="B49" s="268" t="s">
        <v>177</v>
      </c>
      <c r="C49" s="268"/>
      <c r="D49" s="179">
        <f>フレンドショップ登録用紙!C9</f>
        <v>0</v>
      </c>
    </row>
    <row r="50" spans="1:7" ht="32.25" customHeight="1">
      <c r="B50" s="267" t="s">
        <v>178</v>
      </c>
      <c r="C50" s="267"/>
      <c r="D50" s="179">
        <f>フレンドショップ登録用紙!C58</f>
        <v>0</v>
      </c>
    </row>
    <row r="51" spans="1:7" ht="32.25" customHeight="1">
      <c r="B51" s="268" t="s">
        <v>179</v>
      </c>
      <c r="C51" s="268"/>
      <c r="D51" s="179">
        <f>フレンドショップ登録用紙!C17</f>
        <v>0</v>
      </c>
    </row>
    <row r="52" spans="1:7" ht="32.25" customHeight="1">
      <c r="B52" s="267" t="s">
        <v>180</v>
      </c>
      <c r="C52" s="267"/>
      <c r="D52" s="179">
        <f>フレンドショップ登録用紙!C18</f>
        <v>0</v>
      </c>
    </row>
    <row r="53" spans="1:7">
      <c r="B53" s="156"/>
      <c r="C53" s="156"/>
      <c r="D53" s="155"/>
    </row>
    <row r="54" spans="1:7" ht="24" customHeight="1">
      <c r="B54" s="277" t="s">
        <v>183</v>
      </c>
      <c r="C54" s="277"/>
      <c r="D54" s="155"/>
    </row>
    <row r="55" spans="1:7" s="157" customFormat="1" ht="32.25" customHeight="1">
      <c r="B55" s="267" t="s">
        <v>184</v>
      </c>
      <c r="C55" s="267"/>
      <c r="D55" s="179">
        <f>フレンドショップ登録用紙!C16</f>
        <v>0</v>
      </c>
      <c r="F55" s="11"/>
      <c r="G55" s="11"/>
    </row>
    <row r="56" spans="1:7" s="157" customFormat="1" ht="32.25" customHeight="1">
      <c r="B56" s="267" t="s">
        <v>179</v>
      </c>
      <c r="C56" s="267"/>
      <c r="D56" s="179">
        <f>フレンドショップ登録用紙!C17</f>
        <v>0</v>
      </c>
      <c r="F56" s="11"/>
      <c r="G56" s="11"/>
    </row>
    <row r="57" spans="1:7" s="157" customFormat="1" ht="32.25" customHeight="1">
      <c r="B57" s="267" t="s">
        <v>185</v>
      </c>
      <c r="C57" s="267"/>
      <c r="D57" s="179">
        <f>フレンドショップ登録用紙!C18</f>
        <v>0</v>
      </c>
      <c r="F57" s="11"/>
      <c r="G57" s="11"/>
    </row>
    <row r="58" spans="1:7" s="157" customFormat="1" ht="32.25" customHeight="1">
      <c r="B58" s="267" t="s">
        <v>186</v>
      </c>
      <c r="C58" s="267"/>
      <c r="D58" s="179">
        <f>フレンドショップ登録用紙!C19</f>
        <v>0</v>
      </c>
      <c r="F58" s="11"/>
      <c r="G58" s="11"/>
    </row>
    <row r="59" spans="1:7" s="157" customFormat="1" ht="32.25" customHeight="1">
      <c r="B59" s="267" t="s">
        <v>187</v>
      </c>
      <c r="C59" s="267"/>
      <c r="D59" s="179"/>
      <c r="F59" s="11"/>
      <c r="G59" s="11"/>
    </row>
    <row r="60" spans="1:7" s="157" customFormat="1" ht="32.25" customHeight="1">
      <c r="B60" s="267" t="s">
        <v>188</v>
      </c>
      <c r="C60" s="267"/>
      <c r="D60" s="179">
        <f>フレンドショップ登録用紙!C20</f>
        <v>0</v>
      </c>
      <c r="F60" s="11"/>
      <c r="G60" s="11"/>
    </row>
    <row r="61" spans="1:7" s="157" customFormat="1" ht="32.25" customHeight="1">
      <c r="B61" s="267" t="s">
        <v>189</v>
      </c>
      <c r="C61" s="267"/>
      <c r="D61" s="179">
        <f>フレンドショップ登録用紙!C21</f>
        <v>0</v>
      </c>
      <c r="F61" s="11"/>
      <c r="G61" s="11"/>
    </row>
    <row r="62" spans="1:7" s="157" customFormat="1" ht="32.25" customHeight="1">
      <c r="A62"/>
      <c r="B62" s="278"/>
      <c r="C62" s="278"/>
      <c r="D62" s="155"/>
      <c r="E62"/>
      <c r="F62" s="11"/>
      <c r="G62" s="11"/>
    </row>
    <row r="63" spans="1:7" ht="24">
      <c r="B63" s="277" t="s">
        <v>190</v>
      </c>
      <c r="C63" s="277"/>
      <c r="D63" s="180" t="str">
        <f>IF(D55=D64,"※施設住所と同様の場合入力不要","")</f>
        <v>※施設住所と同様の場合入力不要</v>
      </c>
    </row>
    <row r="64" spans="1:7" ht="24">
      <c r="B64" s="267" t="s">
        <v>184</v>
      </c>
      <c r="C64" s="267"/>
      <c r="D64" s="181">
        <f>フレンドショップ登録用紙!C59</f>
        <v>0</v>
      </c>
      <c r="E64" s="180"/>
      <c r="F64" s="4"/>
    </row>
    <row r="65" spans="2:6" ht="25.5" customHeight="1">
      <c r="B65" s="267" t="s">
        <v>191</v>
      </c>
      <c r="C65" s="267"/>
      <c r="D65" s="181">
        <f>フレンドショップ登録用紙!C60</f>
        <v>0</v>
      </c>
      <c r="F65" s="4"/>
    </row>
    <row r="66" spans="2:6" ht="25.5" customHeight="1">
      <c r="B66" s="267" t="s">
        <v>185</v>
      </c>
      <c r="C66" s="267"/>
      <c r="D66" s="181"/>
      <c r="F66" s="4"/>
    </row>
    <row r="67" spans="2:6" ht="25.5" customHeight="1">
      <c r="B67" s="267" t="s">
        <v>186</v>
      </c>
      <c r="C67" s="267"/>
      <c r="D67" s="181"/>
      <c r="F67" s="4"/>
    </row>
    <row r="68" spans="2:6" ht="25.5" customHeight="1">
      <c r="B68" s="267" t="s">
        <v>187</v>
      </c>
      <c r="C68" s="267"/>
      <c r="D68" s="181"/>
      <c r="F68" s="4"/>
    </row>
    <row r="69" spans="2:6" ht="25.5" customHeight="1">
      <c r="B69" s="267" t="s">
        <v>188</v>
      </c>
      <c r="C69" s="267"/>
      <c r="D69" s="181">
        <f>フレンドショップ登録用紙!C61</f>
        <v>0</v>
      </c>
      <c r="E69" s="180" t="str">
        <f>IF(D60=D69,"※入力不要","")</f>
        <v>※入力不要</v>
      </c>
      <c r="F69" s="4"/>
    </row>
    <row r="70" spans="2:6" ht="25.5" customHeight="1">
      <c r="F70" s="4"/>
    </row>
    <row r="71" spans="2:6" ht="25.5" customHeight="1">
      <c r="B71" s="277" t="s">
        <v>199</v>
      </c>
      <c r="C71" s="277"/>
      <c r="E71" s="215"/>
      <c r="F71" s="4"/>
    </row>
    <row r="72" spans="2:6" ht="25.5" customHeight="1">
      <c r="B72" s="267" t="s">
        <v>236</v>
      </c>
      <c r="C72" s="267"/>
      <c r="D72" s="216" t="e">
        <f>VLOOKUP(D76,フレンドショップ登録用紙!O:R,4,FALSE)</f>
        <v>#N/A</v>
      </c>
      <c r="E72" s="211"/>
      <c r="F72" s="4"/>
    </row>
    <row r="73" spans="2:6" ht="25.5" customHeight="1">
      <c r="B73" s="267" t="s">
        <v>237</v>
      </c>
      <c r="C73" s="267"/>
      <c r="D73" s="216" t="e">
        <f>VLOOKUP(D77,フレンドショップ登録用紙!O:R,4,FALSE)</f>
        <v>#N/A</v>
      </c>
      <c r="E73" s="211"/>
      <c r="F73" s="4"/>
    </row>
    <row r="74" spans="2:6" ht="9" customHeight="1"/>
    <row r="75" spans="2:6">
      <c r="B75" s="277" t="s">
        <v>235</v>
      </c>
      <c r="C75" s="277"/>
      <c r="E75" s="210" t="s">
        <v>238</v>
      </c>
    </row>
    <row r="76" spans="2:6" ht="26.25" customHeight="1">
      <c r="B76" s="267" t="s">
        <v>236</v>
      </c>
      <c r="C76" s="267"/>
      <c r="D76" s="187">
        <f>フレンドショップ登録用紙!C11</f>
        <v>0</v>
      </c>
      <c r="E76" s="214" t="e">
        <f>VLOOKUP(D76,フレンドショップ登録用紙!O:Q,3,FALSE)</f>
        <v>#N/A</v>
      </c>
    </row>
    <row r="77" spans="2:6" ht="26.25" customHeight="1">
      <c r="B77" s="267" t="s">
        <v>237</v>
      </c>
      <c r="C77" s="267"/>
      <c r="D77" s="187">
        <f>フレンドショップ登録用紙!C12</f>
        <v>0</v>
      </c>
      <c r="E77" s="214" t="e">
        <f>VLOOKUP(D77,フレンドショップ登録用紙!O:Q,3,FALSE)</f>
        <v>#N/A</v>
      </c>
    </row>
    <row r="78" spans="2:6" s="3" customFormat="1" ht="8.25" customHeight="1">
      <c r="B78" s="212"/>
      <c r="C78" s="212"/>
      <c r="D78" s="213"/>
      <c r="E78" s="184"/>
    </row>
    <row r="79" spans="2:6">
      <c r="B79" s="277" t="s">
        <v>239</v>
      </c>
      <c r="C79" s="277"/>
      <c r="E79" s="215"/>
    </row>
    <row r="80" spans="2:6" ht="26.25" customHeight="1">
      <c r="B80" s="267" t="s">
        <v>236</v>
      </c>
      <c r="C80" s="267"/>
      <c r="D80" s="187">
        <f>フレンドショップ登録用紙!C14</f>
        <v>0</v>
      </c>
      <c r="E80" s="211" t="str">
        <f>IF(フレンドショップ登録用紙!C14="","98.なし","")</f>
        <v>98.なし</v>
      </c>
    </row>
    <row r="81" spans="1:7" ht="26.25" customHeight="1">
      <c r="B81" s="267" t="s">
        <v>237</v>
      </c>
      <c r="C81" s="267"/>
      <c r="D81" s="187">
        <f>フレンドショップ登録用紙!C15</f>
        <v>0</v>
      </c>
      <c r="E81" s="211"/>
    </row>
    <row r="82" spans="1:7" ht="32.25" customHeight="1"/>
    <row r="83" spans="1:7">
      <c r="B83" s="277" t="s">
        <v>201</v>
      </c>
      <c r="C83" s="277"/>
    </row>
    <row r="84" spans="1:7" ht="24.75" customHeight="1">
      <c r="B84" s="267" t="s">
        <v>200</v>
      </c>
      <c r="C84" s="267"/>
      <c r="D84" s="204" t="str">
        <f>D29</f>
        <v/>
      </c>
    </row>
    <row r="85" spans="1:7" ht="32.25" customHeight="1">
      <c r="B85" s="267" t="s">
        <v>208</v>
      </c>
      <c r="C85" s="267"/>
      <c r="D85" s="204" t="e">
        <f>D30</f>
        <v>#N/A</v>
      </c>
    </row>
    <row r="86" spans="1:7" ht="32.25" customHeight="1"/>
    <row r="89" spans="1:7" ht="19.5">
      <c r="A89" s="183"/>
      <c r="B89" s="278"/>
      <c r="C89" s="278"/>
      <c r="D89" s="176"/>
    </row>
    <row r="90" spans="1:7" ht="19.5">
      <c r="A90" s="183"/>
      <c r="B90" s="277" t="s">
        <v>192</v>
      </c>
      <c r="C90" s="277"/>
      <c r="D90" s="176"/>
    </row>
    <row r="91" spans="1:7" ht="24.75" customHeight="1">
      <c r="A91" s="183"/>
      <c r="B91" s="267" t="s">
        <v>193</v>
      </c>
      <c r="C91" s="267"/>
      <c r="D91" s="185">
        <f>フレンドショップ登録用紙!C58</f>
        <v>0</v>
      </c>
      <c r="E91" s="183"/>
    </row>
    <row r="92" spans="1:7" s="183" customFormat="1" ht="33" customHeight="1">
      <c r="B92" s="267" t="s">
        <v>194</v>
      </c>
      <c r="C92" s="267"/>
      <c r="D92" s="186"/>
      <c r="F92" s="184"/>
      <c r="G92" s="184"/>
    </row>
    <row r="93" spans="1:7" s="183" customFormat="1" ht="33" customHeight="1">
      <c r="B93" s="267" t="s">
        <v>195</v>
      </c>
      <c r="C93" s="267"/>
      <c r="D93" s="185">
        <f>フレンドショップ登録用紙!C52</f>
        <v>0</v>
      </c>
      <c r="F93" s="184"/>
      <c r="G93" s="184"/>
    </row>
    <row r="94" spans="1:7" s="183" customFormat="1" ht="33" customHeight="1">
      <c r="B94" s="267" t="s">
        <v>196</v>
      </c>
      <c r="C94" s="267"/>
      <c r="D94" s="185">
        <f>フレンドショップ登録用紙!C53</f>
        <v>0</v>
      </c>
      <c r="F94" s="184"/>
      <c r="G94" s="184"/>
    </row>
    <row r="95" spans="1:7" s="183" customFormat="1" ht="33" customHeight="1">
      <c r="A95"/>
      <c r="B95" s="267" t="s">
        <v>197</v>
      </c>
      <c r="C95" s="267"/>
      <c r="D95" s="185">
        <f>フレンドショップ登録用紙!C61</f>
        <v>0</v>
      </c>
      <c r="F95" s="184"/>
      <c r="G95" s="184"/>
    </row>
    <row r="96" spans="1:7" s="183" customFormat="1" ht="33" customHeight="1">
      <c r="A96"/>
      <c r="B96" s="267" t="s">
        <v>198</v>
      </c>
      <c r="C96" s="267"/>
      <c r="D96" s="185">
        <f>フレンドショップ登録用紙!C55</f>
        <v>0</v>
      </c>
      <c r="F96" s="184"/>
      <c r="G96" s="184"/>
    </row>
    <row r="97" spans="1:7" s="183" customFormat="1" ht="33" customHeight="1">
      <c r="A97"/>
      <c r="B97" s="279"/>
      <c r="C97" s="279"/>
      <c r="D97" s="177"/>
      <c r="E97"/>
      <c r="F97" s="184"/>
      <c r="G97" s="184"/>
    </row>
    <row r="98" spans="1:7">
      <c r="D98" s="177"/>
    </row>
  </sheetData>
  <mergeCells count="64">
    <mergeCell ref="B96:C96"/>
    <mergeCell ref="B97:C97"/>
    <mergeCell ref="B5:C5"/>
    <mergeCell ref="B76:C76"/>
    <mergeCell ref="B77:C77"/>
    <mergeCell ref="B75:C75"/>
    <mergeCell ref="B84:C84"/>
    <mergeCell ref="B83:C83"/>
    <mergeCell ref="B91:C91"/>
    <mergeCell ref="B92:C92"/>
    <mergeCell ref="B93:C93"/>
    <mergeCell ref="B94:C94"/>
    <mergeCell ref="B95:C95"/>
    <mergeCell ref="B69:C69"/>
    <mergeCell ref="B71:C71"/>
    <mergeCell ref="B89:C89"/>
    <mergeCell ref="B90:C90"/>
    <mergeCell ref="B64:C64"/>
    <mergeCell ref="B65:C65"/>
    <mergeCell ref="B66:C66"/>
    <mergeCell ref="B67:C67"/>
    <mergeCell ref="B68:C68"/>
    <mergeCell ref="B85:C85"/>
    <mergeCell ref="B72:C72"/>
    <mergeCell ref="B73:C73"/>
    <mergeCell ref="B79:C79"/>
    <mergeCell ref="B80:C80"/>
    <mergeCell ref="B81:C81"/>
    <mergeCell ref="B60:C60"/>
    <mergeCell ref="B61:C61"/>
    <mergeCell ref="B62:C62"/>
    <mergeCell ref="B63:C63"/>
    <mergeCell ref="B55:C55"/>
    <mergeCell ref="B56:C56"/>
    <mergeCell ref="B57:C57"/>
    <mergeCell ref="B58:C58"/>
    <mergeCell ref="B59:C59"/>
    <mergeCell ref="B49:C49"/>
    <mergeCell ref="B50:C50"/>
    <mergeCell ref="B51:C51"/>
    <mergeCell ref="B52:C52"/>
    <mergeCell ref="B54:C54"/>
    <mergeCell ref="B47:C47"/>
    <mergeCell ref="B48:C48"/>
    <mergeCell ref="J35:N35"/>
    <mergeCell ref="B23:B24"/>
    <mergeCell ref="B37:C37"/>
    <mergeCell ref="B32:C32"/>
    <mergeCell ref="B46:C46"/>
    <mergeCell ref="B4:D4"/>
    <mergeCell ref="B6:C6"/>
    <mergeCell ref="B7:C7"/>
    <mergeCell ref="B8:B11"/>
    <mergeCell ref="B35:D35"/>
    <mergeCell ref="B26:B27"/>
    <mergeCell ref="B12:C12"/>
    <mergeCell ref="B13:C13"/>
    <mergeCell ref="B14:C14"/>
    <mergeCell ref="B15:C15"/>
    <mergeCell ref="B16:C16"/>
    <mergeCell ref="B29:B30"/>
    <mergeCell ref="B17:C17"/>
    <mergeCell ref="B19:D19"/>
    <mergeCell ref="B20:B21"/>
  </mergeCells>
  <phoneticPr fontId="2"/>
  <conditionalFormatting sqref="G8">
    <cfRule type="containsText" dxfId="252" priority="251" operator="containsText" text="お勧め、オススメ">
      <formula>NOT(ISERROR(SEARCH("お勧め、オススメ",G8)))</formula>
    </cfRule>
    <cfRule type="containsText" dxfId="251" priority="252" operator="containsText" text="頂く">
      <formula>NOT(ISERROR(SEARCH("頂く",G8)))</formula>
    </cfRule>
    <cfRule type="containsText" dxfId="250" priority="253" operator="containsText" text="美味しい">
      <formula>NOT(ISERROR(SEARCH("美味しい",G8)))</formula>
    </cfRule>
  </conditionalFormatting>
  <conditionalFormatting sqref="G8">
    <cfRule type="containsText" dxfId="249" priority="222" operator="containsText" text="うま味">
      <formula>NOT(ISERROR(SEARCH("うま味",G8)))</formula>
    </cfRule>
    <cfRule type="containsText" dxfId="248" priority="223" operator="containsText" text="旨み">
      <formula>NOT(ISERROR(SEARCH("旨み",G8)))</formula>
    </cfRule>
    <cfRule type="containsText" dxfId="247" priority="224" operator="containsText" text="旨味">
      <formula>NOT(ISERROR(SEARCH("旨味",G8)))</formula>
    </cfRule>
    <cfRule type="containsText" dxfId="246" priority="225" operator="containsText" text="美味">
      <formula>NOT(ISERROR(SEARCH("美味",G8)))</formula>
    </cfRule>
    <cfRule type="containsText" dxfId="245" priority="226" operator="containsText" text="ML">
      <formula>NOT(ISERROR(SEARCH("ML",G8)))</formula>
    </cfRule>
    <cfRule type="containsText" dxfId="244" priority="227" operator="containsText" text="ml">
      <formula>NOT(ISERROR(SEARCH("ml",G8)))</formula>
    </cfRule>
    <cfRule type="containsText" dxfId="243" priority="228" operator="containsText" text="WEBサイト">
      <formula>NOT(ISERROR(SEARCH("WEBサイト",G8)))</formula>
    </cfRule>
    <cfRule type="containsText" dxfId="242" priority="229" operator="containsText" text="HP">
      <formula>NOT(ISERROR(SEARCH("HP",G8)))</formula>
    </cfRule>
    <cfRule type="containsText" dxfId="241" priority="230" operator="containsText" text="ホームページ">
      <formula>NOT(ISERROR(SEARCH("ホームページ",G8)))</formula>
    </cfRule>
    <cfRule type="containsText" dxfId="240" priority="231" operator="containsText" text="取扱">
      <formula>NOT(ISERROR(SEARCH("取扱",G8)))</formula>
    </cfRule>
    <cfRule type="containsText" dxfId="239" priority="232" operator="containsText" text="迄">
      <formula>NOT(ISERROR(SEARCH("迄",G8)))</formula>
    </cfRule>
    <cfRule type="containsText" dxfId="238" priority="233" operator="containsText" text="又">
      <formula>NOT(ISERROR(SEARCH("又",G8)))</formula>
    </cfRule>
    <cfRule type="containsText" dxfId="237" priority="234" operator="containsText" text="等">
      <formula>NOT(ISERROR(SEARCH("等",G8)))</formula>
    </cfRule>
    <cfRule type="containsText" dxfId="236" priority="235" operator="containsText" text="下さい">
      <formula>NOT(ISERROR(SEARCH("下さい",G8)))</formula>
    </cfRule>
    <cfRule type="containsText" dxfId="235" priority="236" operator="containsText" text="出来る">
      <formula>NOT(ISERROR(SEARCH("出来る",G8)))</formula>
    </cfRule>
    <cfRule type="containsText" dxfId="234" priority="237" operator="containsText" text="為">
      <formula>NOT(ISERROR(SEARCH("為",G8)))</formula>
    </cfRule>
    <cfRule type="containsText" dxfId="233" priority="238" operator="containsText" text="更に">
      <formula>NOT(ISERROR(SEARCH("更に",G8)))</formula>
    </cfRule>
    <cfRule type="containsText" dxfId="232" priority="239" operator="containsText" text="様々">
      <formula>NOT(ISERROR(SEARCH("様々",G8)))</formula>
    </cfRule>
    <cfRule type="containsText" dxfId="231" priority="240" operator="containsText" text="皆様">
      <formula>NOT(ISERROR(SEARCH("皆様",G8)))</formula>
    </cfRule>
    <cfRule type="containsText" dxfId="230" priority="241" operator="containsText" text="お客様">
      <formula>NOT(ISERROR(SEARCH("お客様",G8)))</formula>
    </cfRule>
    <cfRule type="containsText" dxfId="229" priority="242" operator="containsText" text="子供">
      <formula>NOT(ISERROR(SEARCH("子供",G8)))</formula>
    </cfRule>
    <cfRule type="containsText" dxfId="228" priority="243" operator="containsText" text="ケ月">
      <formula>NOT(ISERROR(SEARCH("ケ月",G8)))</formula>
    </cfRule>
    <cfRule type="containsText" dxfId="227" priority="244" operator="containsText" text="か月">
      <formula>NOT(ISERROR(SEARCH("か月",G8)))</formula>
    </cfRule>
    <cfRule type="containsText" dxfId="226" priority="245" operator="containsText" text="ヶ月">
      <formula>NOT(ISERROR(SEARCH("ヶ月",G8)))</formula>
    </cfRule>
    <cfRule type="containsText" dxfId="225" priority="246" operator="containsText" text="ヵ月">
      <formula>NOT(ISERROR(SEARCH("ヵ月",G8)))</formula>
    </cfRule>
    <cfRule type="containsText" dxfId="224" priority="247" operator="containsText" text="旨味">
      <formula>NOT(ISERROR(SEARCH("旨味",G8)))</formula>
    </cfRule>
    <cfRule type="containsText" dxfId="223" priority="248" operator="containsText" text="旨味">
      <formula>NOT(ISERROR(SEARCH("旨味",G8)))</formula>
    </cfRule>
    <cfRule type="containsText" dxfId="222" priority="249" operator="containsText" text="おススメ">
      <formula>NOT(ISERROR(SEARCH("おススメ",G8)))</formula>
    </cfRule>
    <cfRule type="containsText" dxfId="221" priority="250" operator="containsText" text="おススメ">
      <formula>NOT(ISERROR(SEARCH("おススメ",G8)))</formula>
    </cfRule>
  </conditionalFormatting>
  <conditionalFormatting sqref="G8">
    <cfRule type="containsText" dxfId="220" priority="191" operator="containsText" text="ｍｌ">
      <formula>NOT(ISERROR(SEARCH("ｍｌ",G8)))</formula>
    </cfRule>
    <cfRule type="containsText" dxfId="219" priority="221" operator="containsText" text="美味しく">
      <formula>NOT(ISERROR(SEARCH("美味しく",G8)))</formula>
    </cfRule>
  </conditionalFormatting>
  <conditionalFormatting sqref="G8">
    <cfRule type="containsText" dxfId="218" priority="192" operator="containsText" text="うま味">
      <formula>NOT(ISERROR(SEARCH("うま味",G8)))</formula>
    </cfRule>
    <cfRule type="containsText" dxfId="217" priority="193" operator="containsText" text="旨み">
      <formula>NOT(ISERROR(SEARCH("旨み",G8)))</formula>
    </cfRule>
    <cfRule type="containsText" dxfId="216" priority="194" operator="containsText" text="旨味">
      <formula>NOT(ISERROR(SEARCH("旨味",G8)))</formula>
    </cfRule>
    <cfRule type="containsText" dxfId="215" priority="195" operator="containsText" text="美味">
      <formula>NOT(ISERROR(SEARCH("美味",G8)))</formula>
    </cfRule>
    <cfRule type="containsText" dxfId="214" priority="196" operator="containsText" text="ML">
      <formula>NOT(ISERROR(SEARCH("ML",G8)))</formula>
    </cfRule>
    <cfRule type="containsText" dxfId="213" priority="197" operator="containsText" text="ml">
      <formula>NOT(ISERROR(SEARCH("ml",G8)))</formula>
    </cfRule>
    <cfRule type="containsText" dxfId="212" priority="198" operator="containsText" text="WEBサイト">
      <formula>NOT(ISERROR(SEARCH("WEBサイト",G8)))</formula>
    </cfRule>
    <cfRule type="containsText" dxfId="211" priority="199" operator="containsText" text="HP">
      <formula>NOT(ISERROR(SEARCH("HP",G8)))</formula>
    </cfRule>
    <cfRule type="containsText" dxfId="210" priority="200" operator="containsText" text="ホームページ">
      <formula>NOT(ISERROR(SEARCH("ホームページ",G8)))</formula>
    </cfRule>
    <cfRule type="containsText" dxfId="209" priority="201" operator="containsText" text="取扱">
      <formula>NOT(ISERROR(SEARCH("取扱",G8)))</formula>
    </cfRule>
    <cfRule type="containsText" dxfId="208" priority="202" operator="containsText" text="迄">
      <formula>NOT(ISERROR(SEARCH("迄",G8)))</formula>
    </cfRule>
    <cfRule type="containsText" dxfId="207" priority="203" operator="containsText" text="又">
      <formula>NOT(ISERROR(SEARCH("又",G8)))</formula>
    </cfRule>
    <cfRule type="containsText" dxfId="206" priority="204" operator="containsText" text="等">
      <formula>NOT(ISERROR(SEARCH("等",G8)))</formula>
    </cfRule>
    <cfRule type="containsText" dxfId="205" priority="205" operator="containsText" text="下さい">
      <formula>NOT(ISERROR(SEARCH("下さい",G8)))</formula>
    </cfRule>
    <cfRule type="containsText" dxfId="204" priority="206" operator="containsText" text="出来る">
      <formula>NOT(ISERROR(SEARCH("出来る",G8)))</formula>
    </cfRule>
    <cfRule type="containsText" dxfId="203" priority="207" operator="containsText" text="為">
      <formula>NOT(ISERROR(SEARCH("為",G8)))</formula>
    </cfRule>
    <cfRule type="containsText" dxfId="202" priority="208" operator="containsText" text="更に">
      <formula>NOT(ISERROR(SEARCH("更に",G8)))</formula>
    </cfRule>
    <cfRule type="containsText" dxfId="201" priority="209" operator="containsText" text="様々">
      <formula>NOT(ISERROR(SEARCH("様々",G8)))</formula>
    </cfRule>
    <cfRule type="containsText" dxfId="200" priority="210" operator="containsText" text="皆様">
      <formula>NOT(ISERROR(SEARCH("皆様",G8)))</formula>
    </cfRule>
    <cfRule type="containsText" dxfId="199" priority="211" operator="containsText" text="お客様">
      <formula>NOT(ISERROR(SEARCH("お客様",G8)))</formula>
    </cfRule>
    <cfRule type="containsText" dxfId="198" priority="212" operator="containsText" text="子供">
      <formula>NOT(ISERROR(SEARCH("子供",G8)))</formula>
    </cfRule>
    <cfRule type="containsText" dxfId="197" priority="213" operator="containsText" text="ケ月">
      <formula>NOT(ISERROR(SEARCH("ケ月",G8)))</formula>
    </cfRule>
    <cfRule type="containsText" dxfId="196" priority="214" operator="containsText" text="か月">
      <formula>NOT(ISERROR(SEARCH("か月",G8)))</formula>
    </cfRule>
    <cfRule type="containsText" dxfId="195" priority="215" operator="containsText" text="ヶ月">
      <formula>NOT(ISERROR(SEARCH("ヶ月",G8)))</formula>
    </cfRule>
    <cfRule type="containsText" dxfId="194" priority="216" operator="containsText" text="ヵ月">
      <formula>NOT(ISERROR(SEARCH("ヵ月",G8)))</formula>
    </cfRule>
    <cfRule type="containsText" dxfId="193" priority="217" operator="containsText" text="旨味">
      <formula>NOT(ISERROR(SEARCH("旨味",G8)))</formula>
    </cfRule>
    <cfRule type="containsText" dxfId="192" priority="218" operator="containsText" text="旨味">
      <formula>NOT(ISERROR(SEARCH("旨味",G8)))</formula>
    </cfRule>
    <cfRule type="containsText" dxfId="191" priority="219" operator="containsText" text="おススメ">
      <formula>NOT(ISERROR(SEARCH("おススメ",G8)))</formula>
    </cfRule>
    <cfRule type="containsText" dxfId="190" priority="220" operator="containsText" text="おススメ">
      <formula>NOT(ISERROR(SEARCH("おススメ",G8)))</formula>
    </cfRule>
  </conditionalFormatting>
  <conditionalFormatting sqref="G9">
    <cfRule type="containsText" dxfId="189" priority="188" operator="containsText" text="お勧め、オススメ">
      <formula>NOT(ISERROR(SEARCH("お勧め、オススメ",G9)))</formula>
    </cfRule>
    <cfRule type="containsText" dxfId="188" priority="189" operator="containsText" text="頂く">
      <formula>NOT(ISERROR(SEARCH("頂く",G9)))</formula>
    </cfRule>
    <cfRule type="containsText" dxfId="187" priority="190" operator="containsText" text="美味しい">
      <formula>NOT(ISERROR(SEARCH("美味しい",G9)))</formula>
    </cfRule>
  </conditionalFormatting>
  <conditionalFormatting sqref="G9">
    <cfRule type="containsText" dxfId="186" priority="159" operator="containsText" text="うま味">
      <formula>NOT(ISERROR(SEARCH("うま味",G9)))</formula>
    </cfRule>
    <cfRule type="containsText" dxfId="185" priority="160" operator="containsText" text="旨み">
      <formula>NOT(ISERROR(SEARCH("旨み",G9)))</formula>
    </cfRule>
    <cfRule type="containsText" dxfId="184" priority="161" operator="containsText" text="旨味">
      <formula>NOT(ISERROR(SEARCH("旨味",G9)))</formula>
    </cfRule>
    <cfRule type="containsText" dxfId="183" priority="162" operator="containsText" text="美味">
      <formula>NOT(ISERROR(SEARCH("美味",G9)))</formula>
    </cfRule>
    <cfRule type="containsText" dxfId="182" priority="163" operator="containsText" text="ML">
      <formula>NOT(ISERROR(SEARCH("ML",G9)))</formula>
    </cfRule>
    <cfRule type="containsText" dxfId="181" priority="164" operator="containsText" text="ml">
      <formula>NOT(ISERROR(SEARCH("ml",G9)))</formula>
    </cfRule>
    <cfRule type="containsText" dxfId="180" priority="165" operator="containsText" text="WEBサイト">
      <formula>NOT(ISERROR(SEARCH("WEBサイト",G9)))</formula>
    </cfRule>
    <cfRule type="containsText" dxfId="179" priority="166" operator="containsText" text="HP">
      <formula>NOT(ISERROR(SEARCH("HP",G9)))</formula>
    </cfRule>
    <cfRule type="containsText" dxfId="178" priority="167" operator="containsText" text="ホームページ">
      <formula>NOT(ISERROR(SEARCH("ホームページ",G9)))</formula>
    </cfRule>
    <cfRule type="containsText" dxfId="177" priority="168" operator="containsText" text="取扱">
      <formula>NOT(ISERROR(SEARCH("取扱",G9)))</formula>
    </cfRule>
    <cfRule type="containsText" dxfId="176" priority="169" operator="containsText" text="迄">
      <formula>NOT(ISERROR(SEARCH("迄",G9)))</formula>
    </cfRule>
    <cfRule type="containsText" dxfId="175" priority="170" operator="containsText" text="又">
      <formula>NOT(ISERROR(SEARCH("又",G9)))</formula>
    </cfRule>
    <cfRule type="containsText" dxfId="174" priority="171" operator="containsText" text="等">
      <formula>NOT(ISERROR(SEARCH("等",G9)))</formula>
    </cfRule>
    <cfRule type="containsText" dxfId="173" priority="172" operator="containsText" text="下さい">
      <formula>NOT(ISERROR(SEARCH("下さい",G9)))</formula>
    </cfRule>
    <cfRule type="containsText" dxfId="172" priority="173" operator="containsText" text="出来る">
      <formula>NOT(ISERROR(SEARCH("出来る",G9)))</formula>
    </cfRule>
    <cfRule type="containsText" dxfId="171" priority="174" operator="containsText" text="為">
      <formula>NOT(ISERROR(SEARCH("為",G9)))</formula>
    </cfRule>
    <cfRule type="containsText" dxfId="170" priority="175" operator="containsText" text="更に">
      <formula>NOT(ISERROR(SEARCH("更に",G9)))</formula>
    </cfRule>
    <cfRule type="containsText" dxfId="169" priority="176" operator="containsText" text="様々">
      <formula>NOT(ISERROR(SEARCH("様々",G9)))</formula>
    </cfRule>
    <cfRule type="containsText" dxfId="168" priority="177" operator="containsText" text="皆様">
      <formula>NOT(ISERROR(SEARCH("皆様",G9)))</formula>
    </cfRule>
    <cfRule type="containsText" dxfId="167" priority="178" operator="containsText" text="お客様">
      <formula>NOT(ISERROR(SEARCH("お客様",G9)))</formula>
    </cfRule>
    <cfRule type="containsText" dxfId="166" priority="179" operator="containsText" text="子供">
      <formula>NOT(ISERROR(SEARCH("子供",G9)))</formula>
    </cfRule>
    <cfRule type="containsText" dxfId="165" priority="180" operator="containsText" text="ケ月">
      <formula>NOT(ISERROR(SEARCH("ケ月",G9)))</formula>
    </cfRule>
    <cfRule type="containsText" dxfId="164" priority="181" operator="containsText" text="か月">
      <formula>NOT(ISERROR(SEARCH("か月",G9)))</formula>
    </cfRule>
    <cfRule type="containsText" dxfId="163" priority="182" operator="containsText" text="ヶ月">
      <formula>NOT(ISERROR(SEARCH("ヶ月",G9)))</formula>
    </cfRule>
    <cfRule type="containsText" dxfId="162" priority="183" operator="containsText" text="ヵ月">
      <formula>NOT(ISERROR(SEARCH("ヵ月",G9)))</formula>
    </cfRule>
    <cfRule type="containsText" dxfId="161" priority="184" operator="containsText" text="旨味">
      <formula>NOT(ISERROR(SEARCH("旨味",G9)))</formula>
    </cfRule>
    <cfRule type="containsText" dxfId="160" priority="185" operator="containsText" text="旨味">
      <formula>NOT(ISERROR(SEARCH("旨味",G9)))</formula>
    </cfRule>
    <cfRule type="containsText" dxfId="159" priority="186" operator="containsText" text="おススメ">
      <formula>NOT(ISERROR(SEARCH("おススメ",G9)))</formula>
    </cfRule>
    <cfRule type="containsText" dxfId="158" priority="187" operator="containsText" text="おススメ">
      <formula>NOT(ISERROR(SEARCH("おススメ",G9)))</formula>
    </cfRule>
  </conditionalFormatting>
  <conditionalFormatting sqref="G9">
    <cfRule type="containsText" dxfId="157" priority="128" operator="containsText" text="ｍｌ">
      <formula>NOT(ISERROR(SEARCH("ｍｌ",G9)))</formula>
    </cfRule>
    <cfRule type="containsText" dxfId="156" priority="158" operator="containsText" text="美味しく">
      <formula>NOT(ISERROR(SEARCH("美味しく",G9)))</formula>
    </cfRule>
  </conditionalFormatting>
  <conditionalFormatting sqref="G9">
    <cfRule type="containsText" dxfId="155" priority="129" operator="containsText" text="うま味">
      <formula>NOT(ISERROR(SEARCH("うま味",G9)))</formula>
    </cfRule>
    <cfRule type="containsText" dxfId="154" priority="130" operator="containsText" text="旨み">
      <formula>NOT(ISERROR(SEARCH("旨み",G9)))</formula>
    </cfRule>
    <cfRule type="containsText" dxfId="153" priority="131" operator="containsText" text="旨味">
      <formula>NOT(ISERROR(SEARCH("旨味",G9)))</formula>
    </cfRule>
    <cfRule type="containsText" dxfId="152" priority="132" operator="containsText" text="美味">
      <formula>NOT(ISERROR(SEARCH("美味",G9)))</formula>
    </cfRule>
    <cfRule type="containsText" dxfId="151" priority="133" operator="containsText" text="ML">
      <formula>NOT(ISERROR(SEARCH("ML",G9)))</formula>
    </cfRule>
    <cfRule type="containsText" dxfId="150" priority="134" operator="containsText" text="ml">
      <formula>NOT(ISERROR(SEARCH("ml",G9)))</formula>
    </cfRule>
    <cfRule type="containsText" dxfId="149" priority="135" operator="containsText" text="WEBサイト">
      <formula>NOT(ISERROR(SEARCH("WEBサイト",G9)))</formula>
    </cfRule>
    <cfRule type="containsText" dxfId="148" priority="136" operator="containsText" text="HP">
      <formula>NOT(ISERROR(SEARCH("HP",G9)))</formula>
    </cfRule>
    <cfRule type="containsText" dxfId="147" priority="137" operator="containsText" text="ホームページ">
      <formula>NOT(ISERROR(SEARCH("ホームページ",G9)))</formula>
    </cfRule>
    <cfRule type="containsText" dxfId="146" priority="138" operator="containsText" text="取扱">
      <formula>NOT(ISERROR(SEARCH("取扱",G9)))</formula>
    </cfRule>
    <cfRule type="containsText" dxfId="145" priority="139" operator="containsText" text="迄">
      <formula>NOT(ISERROR(SEARCH("迄",G9)))</formula>
    </cfRule>
    <cfRule type="containsText" dxfId="144" priority="140" operator="containsText" text="又">
      <formula>NOT(ISERROR(SEARCH("又",G9)))</formula>
    </cfRule>
    <cfRule type="containsText" dxfId="143" priority="141" operator="containsText" text="等">
      <formula>NOT(ISERROR(SEARCH("等",G9)))</formula>
    </cfRule>
    <cfRule type="containsText" dxfId="142" priority="142" operator="containsText" text="下さい">
      <formula>NOT(ISERROR(SEARCH("下さい",G9)))</formula>
    </cfRule>
    <cfRule type="containsText" dxfId="141" priority="143" operator="containsText" text="出来る">
      <formula>NOT(ISERROR(SEARCH("出来る",G9)))</formula>
    </cfRule>
    <cfRule type="containsText" dxfId="140" priority="144" operator="containsText" text="為">
      <formula>NOT(ISERROR(SEARCH("為",G9)))</formula>
    </cfRule>
    <cfRule type="containsText" dxfId="139" priority="145" operator="containsText" text="更に">
      <formula>NOT(ISERROR(SEARCH("更に",G9)))</formula>
    </cfRule>
    <cfRule type="containsText" dxfId="138" priority="146" operator="containsText" text="様々">
      <formula>NOT(ISERROR(SEARCH("様々",G9)))</formula>
    </cfRule>
    <cfRule type="containsText" dxfId="137" priority="147" operator="containsText" text="皆様">
      <formula>NOT(ISERROR(SEARCH("皆様",G9)))</formula>
    </cfRule>
    <cfRule type="containsText" dxfId="136" priority="148" operator="containsText" text="お客様">
      <formula>NOT(ISERROR(SEARCH("お客様",G9)))</formula>
    </cfRule>
    <cfRule type="containsText" dxfId="135" priority="149" operator="containsText" text="子供">
      <formula>NOT(ISERROR(SEARCH("子供",G9)))</formula>
    </cfRule>
    <cfRule type="containsText" dxfId="134" priority="150" operator="containsText" text="ケ月">
      <formula>NOT(ISERROR(SEARCH("ケ月",G9)))</formula>
    </cfRule>
    <cfRule type="containsText" dxfId="133" priority="151" operator="containsText" text="か月">
      <formula>NOT(ISERROR(SEARCH("か月",G9)))</formula>
    </cfRule>
    <cfRule type="containsText" dxfId="132" priority="152" operator="containsText" text="ヶ月">
      <formula>NOT(ISERROR(SEARCH("ヶ月",G9)))</formula>
    </cfRule>
    <cfRule type="containsText" dxfId="131" priority="153" operator="containsText" text="ヵ月">
      <formula>NOT(ISERROR(SEARCH("ヵ月",G9)))</formula>
    </cfRule>
    <cfRule type="containsText" dxfId="130" priority="154" operator="containsText" text="旨味">
      <formula>NOT(ISERROR(SEARCH("旨味",G9)))</formula>
    </cfRule>
    <cfRule type="containsText" dxfId="129" priority="155" operator="containsText" text="旨味">
      <formula>NOT(ISERROR(SEARCH("旨味",G9)))</formula>
    </cfRule>
    <cfRule type="containsText" dxfId="128" priority="156" operator="containsText" text="おススメ">
      <formula>NOT(ISERROR(SEARCH("おススメ",G9)))</formula>
    </cfRule>
    <cfRule type="containsText" dxfId="127" priority="157" operator="containsText" text="おススメ">
      <formula>NOT(ISERROR(SEARCH("おススメ",G9)))</formula>
    </cfRule>
  </conditionalFormatting>
  <conditionalFormatting sqref="G29">
    <cfRule type="containsText" dxfId="126" priority="125" operator="containsText" text="お勧め、オススメ">
      <formula>NOT(ISERROR(SEARCH("お勧め、オススメ",G29)))</formula>
    </cfRule>
    <cfRule type="containsText" dxfId="125" priority="126" operator="containsText" text="頂く">
      <formula>NOT(ISERROR(SEARCH("頂く",G29)))</formula>
    </cfRule>
    <cfRule type="containsText" dxfId="124" priority="127" operator="containsText" text="美味しい">
      <formula>NOT(ISERROR(SEARCH("美味しい",G29)))</formula>
    </cfRule>
  </conditionalFormatting>
  <conditionalFormatting sqref="G29">
    <cfRule type="containsText" dxfId="123" priority="96" operator="containsText" text="うま味">
      <formula>NOT(ISERROR(SEARCH("うま味",G29)))</formula>
    </cfRule>
    <cfRule type="containsText" dxfId="122" priority="97" operator="containsText" text="旨み">
      <formula>NOT(ISERROR(SEARCH("旨み",G29)))</formula>
    </cfRule>
    <cfRule type="containsText" dxfId="121" priority="98" operator="containsText" text="旨味">
      <formula>NOT(ISERROR(SEARCH("旨味",G29)))</formula>
    </cfRule>
    <cfRule type="containsText" dxfId="120" priority="99" operator="containsText" text="美味">
      <formula>NOT(ISERROR(SEARCH("美味",G29)))</formula>
    </cfRule>
    <cfRule type="containsText" dxfId="119" priority="100" operator="containsText" text="ML">
      <formula>NOT(ISERROR(SEARCH("ML",G29)))</formula>
    </cfRule>
    <cfRule type="containsText" dxfId="118" priority="101" operator="containsText" text="ml">
      <formula>NOT(ISERROR(SEARCH("ml",G29)))</formula>
    </cfRule>
    <cfRule type="containsText" dxfId="117" priority="102" operator="containsText" text="WEBサイト">
      <formula>NOT(ISERROR(SEARCH("WEBサイト",G29)))</formula>
    </cfRule>
    <cfRule type="containsText" dxfId="116" priority="103" operator="containsText" text="HP">
      <formula>NOT(ISERROR(SEARCH("HP",G29)))</formula>
    </cfRule>
    <cfRule type="containsText" dxfId="115" priority="104" operator="containsText" text="ホームページ">
      <formula>NOT(ISERROR(SEARCH("ホームページ",G29)))</formula>
    </cfRule>
    <cfRule type="containsText" dxfId="114" priority="105" operator="containsText" text="取扱">
      <formula>NOT(ISERROR(SEARCH("取扱",G29)))</formula>
    </cfRule>
    <cfRule type="containsText" dxfId="113" priority="106" operator="containsText" text="迄">
      <formula>NOT(ISERROR(SEARCH("迄",G29)))</formula>
    </cfRule>
    <cfRule type="containsText" dxfId="112" priority="107" operator="containsText" text="又">
      <formula>NOT(ISERROR(SEARCH("又",G29)))</formula>
    </cfRule>
    <cfRule type="containsText" dxfId="111" priority="108" operator="containsText" text="等">
      <formula>NOT(ISERROR(SEARCH("等",G29)))</formula>
    </cfRule>
    <cfRule type="containsText" dxfId="110" priority="109" operator="containsText" text="下さい">
      <formula>NOT(ISERROR(SEARCH("下さい",G29)))</formula>
    </cfRule>
    <cfRule type="containsText" dxfId="109" priority="110" operator="containsText" text="出来る">
      <formula>NOT(ISERROR(SEARCH("出来る",G29)))</formula>
    </cfRule>
    <cfRule type="containsText" dxfId="108" priority="111" operator="containsText" text="為">
      <formula>NOT(ISERROR(SEARCH("為",G29)))</formula>
    </cfRule>
    <cfRule type="containsText" dxfId="107" priority="112" operator="containsText" text="更に">
      <formula>NOT(ISERROR(SEARCH("更に",G29)))</formula>
    </cfRule>
    <cfRule type="containsText" dxfId="106" priority="113" operator="containsText" text="様々">
      <formula>NOT(ISERROR(SEARCH("様々",G29)))</formula>
    </cfRule>
    <cfRule type="containsText" dxfId="105" priority="114" operator="containsText" text="皆様">
      <formula>NOT(ISERROR(SEARCH("皆様",G29)))</formula>
    </cfRule>
    <cfRule type="containsText" dxfId="104" priority="115" operator="containsText" text="お客様">
      <formula>NOT(ISERROR(SEARCH("お客様",G29)))</formula>
    </cfRule>
    <cfRule type="containsText" dxfId="103" priority="116" operator="containsText" text="子供">
      <formula>NOT(ISERROR(SEARCH("子供",G29)))</formula>
    </cfRule>
    <cfRule type="containsText" dxfId="102" priority="117" operator="containsText" text="ケ月">
      <formula>NOT(ISERROR(SEARCH("ケ月",G29)))</formula>
    </cfRule>
    <cfRule type="containsText" dxfId="101" priority="118" operator="containsText" text="か月">
      <formula>NOT(ISERROR(SEARCH("か月",G29)))</formula>
    </cfRule>
    <cfRule type="containsText" dxfId="100" priority="119" operator="containsText" text="ヶ月">
      <formula>NOT(ISERROR(SEARCH("ヶ月",G29)))</formula>
    </cfRule>
    <cfRule type="containsText" dxfId="99" priority="120" operator="containsText" text="ヵ月">
      <formula>NOT(ISERROR(SEARCH("ヵ月",G29)))</formula>
    </cfRule>
    <cfRule type="containsText" dxfId="98" priority="121" operator="containsText" text="旨味">
      <formula>NOT(ISERROR(SEARCH("旨味",G29)))</formula>
    </cfRule>
    <cfRule type="containsText" dxfId="97" priority="122" operator="containsText" text="旨味">
      <formula>NOT(ISERROR(SEARCH("旨味",G29)))</formula>
    </cfRule>
    <cfRule type="containsText" dxfId="96" priority="123" operator="containsText" text="おススメ">
      <formula>NOT(ISERROR(SEARCH("おススメ",G29)))</formula>
    </cfRule>
    <cfRule type="containsText" dxfId="95" priority="124" operator="containsText" text="おススメ">
      <formula>NOT(ISERROR(SEARCH("おススメ",G29)))</formula>
    </cfRule>
  </conditionalFormatting>
  <conditionalFormatting sqref="G29">
    <cfRule type="containsText" dxfId="94" priority="65" operator="containsText" text="ｍｌ">
      <formula>NOT(ISERROR(SEARCH("ｍｌ",G29)))</formula>
    </cfRule>
    <cfRule type="containsText" dxfId="93" priority="95" operator="containsText" text="美味しく">
      <formula>NOT(ISERROR(SEARCH("美味しく",G29)))</formula>
    </cfRule>
  </conditionalFormatting>
  <conditionalFormatting sqref="G29">
    <cfRule type="containsText" dxfId="92" priority="66" operator="containsText" text="うま味">
      <formula>NOT(ISERROR(SEARCH("うま味",G29)))</formula>
    </cfRule>
    <cfRule type="containsText" dxfId="91" priority="67" operator="containsText" text="旨み">
      <formula>NOT(ISERROR(SEARCH("旨み",G29)))</formula>
    </cfRule>
    <cfRule type="containsText" dxfId="90" priority="68" operator="containsText" text="旨味">
      <formula>NOT(ISERROR(SEARCH("旨味",G29)))</formula>
    </cfRule>
    <cfRule type="containsText" dxfId="89" priority="69" operator="containsText" text="美味">
      <formula>NOT(ISERROR(SEARCH("美味",G29)))</formula>
    </cfRule>
    <cfRule type="containsText" dxfId="88" priority="70" operator="containsText" text="ML">
      <formula>NOT(ISERROR(SEARCH("ML",G29)))</formula>
    </cfRule>
    <cfRule type="containsText" dxfId="87" priority="71" operator="containsText" text="ml">
      <formula>NOT(ISERROR(SEARCH("ml",G29)))</formula>
    </cfRule>
    <cfRule type="containsText" dxfId="86" priority="72" operator="containsText" text="WEBサイト">
      <formula>NOT(ISERROR(SEARCH("WEBサイト",G29)))</formula>
    </cfRule>
    <cfRule type="containsText" dxfId="85" priority="73" operator="containsText" text="HP">
      <formula>NOT(ISERROR(SEARCH("HP",G29)))</formula>
    </cfRule>
    <cfRule type="containsText" dxfId="84" priority="74" operator="containsText" text="ホームページ">
      <formula>NOT(ISERROR(SEARCH("ホームページ",G29)))</formula>
    </cfRule>
    <cfRule type="containsText" dxfId="83" priority="75" operator="containsText" text="取扱">
      <formula>NOT(ISERROR(SEARCH("取扱",G29)))</formula>
    </cfRule>
    <cfRule type="containsText" dxfId="82" priority="76" operator="containsText" text="迄">
      <formula>NOT(ISERROR(SEARCH("迄",G29)))</formula>
    </cfRule>
    <cfRule type="containsText" dxfId="81" priority="77" operator="containsText" text="又">
      <formula>NOT(ISERROR(SEARCH("又",G29)))</formula>
    </cfRule>
    <cfRule type="containsText" dxfId="80" priority="78" operator="containsText" text="等">
      <formula>NOT(ISERROR(SEARCH("等",G29)))</formula>
    </cfRule>
    <cfRule type="containsText" dxfId="79" priority="79" operator="containsText" text="下さい">
      <formula>NOT(ISERROR(SEARCH("下さい",G29)))</formula>
    </cfRule>
    <cfRule type="containsText" dxfId="78" priority="80" operator="containsText" text="出来る">
      <formula>NOT(ISERROR(SEARCH("出来る",G29)))</formula>
    </cfRule>
    <cfRule type="containsText" dxfId="77" priority="81" operator="containsText" text="為">
      <formula>NOT(ISERROR(SEARCH("為",G29)))</formula>
    </cfRule>
    <cfRule type="containsText" dxfId="76" priority="82" operator="containsText" text="更に">
      <formula>NOT(ISERROR(SEARCH("更に",G29)))</formula>
    </cfRule>
    <cfRule type="containsText" dxfId="75" priority="83" operator="containsText" text="様々">
      <formula>NOT(ISERROR(SEARCH("様々",G29)))</formula>
    </cfRule>
    <cfRule type="containsText" dxfId="74" priority="84" operator="containsText" text="皆様">
      <formula>NOT(ISERROR(SEARCH("皆様",G29)))</formula>
    </cfRule>
    <cfRule type="containsText" dxfId="73" priority="85" operator="containsText" text="お客様">
      <formula>NOT(ISERROR(SEARCH("お客様",G29)))</formula>
    </cfRule>
    <cfRule type="containsText" dxfId="72" priority="86" operator="containsText" text="子供">
      <formula>NOT(ISERROR(SEARCH("子供",G29)))</formula>
    </cfRule>
    <cfRule type="containsText" dxfId="71" priority="87" operator="containsText" text="ケ月">
      <formula>NOT(ISERROR(SEARCH("ケ月",G29)))</formula>
    </cfRule>
    <cfRule type="containsText" dxfId="70" priority="88" operator="containsText" text="か月">
      <formula>NOT(ISERROR(SEARCH("か月",G29)))</formula>
    </cfRule>
    <cfRule type="containsText" dxfId="69" priority="89" operator="containsText" text="ヶ月">
      <formula>NOT(ISERROR(SEARCH("ヶ月",G29)))</formula>
    </cfRule>
    <cfRule type="containsText" dxfId="68" priority="90" operator="containsText" text="ヵ月">
      <formula>NOT(ISERROR(SEARCH("ヵ月",G29)))</formula>
    </cfRule>
    <cfRule type="containsText" dxfId="67" priority="91" operator="containsText" text="旨味">
      <formula>NOT(ISERROR(SEARCH("旨味",G29)))</formula>
    </cfRule>
    <cfRule type="containsText" dxfId="66" priority="92" operator="containsText" text="旨味">
      <formula>NOT(ISERROR(SEARCH("旨味",G29)))</formula>
    </cfRule>
    <cfRule type="containsText" dxfId="65" priority="93" operator="containsText" text="おススメ">
      <formula>NOT(ISERROR(SEARCH("おススメ",G29)))</formula>
    </cfRule>
    <cfRule type="containsText" dxfId="64" priority="94" operator="containsText" text="おススメ">
      <formula>NOT(ISERROR(SEARCH("おススメ",G29)))</formula>
    </cfRule>
  </conditionalFormatting>
  <conditionalFormatting sqref="G23">
    <cfRule type="containsText" dxfId="63" priority="62" operator="containsText" text="お勧め、オススメ">
      <formula>NOT(ISERROR(SEARCH("お勧め、オススメ",G23)))</formula>
    </cfRule>
    <cfRule type="containsText" dxfId="62" priority="63" operator="containsText" text="頂く">
      <formula>NOT(ISERROR(SEARCH("頂く",G23)))</formula>
    </cfRule>
    <cfRule type="containsText" dxfId="61" priority="64" operator="containsText" text="美味しい">
      <formula>NOT(ISERROR(SEARCH("美味しい",G23)))</formula>
    </cfRule>
  </conditionalFormatting>
  <conditionalFormatting sqref="G23">
    <cfRule type="containsText" dxfId="60" priority="33" operator="containsText" text="うま味">
      <formula>NOT(ISERROR(SEARCH("うま味",G23)))</formula>
    </cfRule>
    <cfRule type="containsText" dxfId="59" priority="34" operator="containsText" text="旨み">
      <formula>NOT(ISERROR(SEARCH("旨み",G23)))</formula>
    </cfRule>
    <cfRule type="containsText" dxfId="58" priority="35" operator="containsText" text="旨味">
      <formula>NOT(ISERROR(SEARCH("旨味",G23)))</formula>
    </cfRule>
    <cfRule type="containsText" dxfId="57" priority="36" operator="containsText" text="美味">
      <formula>NOT(ISERROR(SEARCH("美味",G23)))</formula>
    </cfRule>
    <cfRule type="containsText" dxfId="56" priority="37" operator="containsText" text="ML">
      <formula>NOT(ISERROR(SEARCH("ML",G23)))</formula>
    </cfRule>
    <cfRule type="containsText" dxfId="55" priority="38" operator="containsText" text="ml">
      <formula>NOT(ISERROR(SEARCH("ml",G23)))</formula>
    </cfRule>
    <cfRule type="containsText" dxfId="54" priority="39" operator="containsText" text="WEBサイト">
      <formula>NOT(ISERROR(SEARCH("WEBサイト",G23)))</formula>
    </cfRule>
    <cfRule type="containsText" dxfId="53" priority="40" operator="containsText" text="HP">
      <formula>NOT(ISERROR(SEARCH("HP",G23)))</formula>
    </cfRule>
    <cfRule type="containsText" dxfId="52" priority="41" operator="containsText" text="ホームページ">
      <formula>NOT(ISERROR(SEARCH("ホームページ",G23)))</formula>
    </cfRule>
    <cfRule type="containsText" dxfId="51" priority="42" operator="containsText" text="取扱">
      <formula>NOT(ISERROR(SEARCH("取扱",G23)))</formula>
    </cfRule>
    <cfRule type="containsText" dxfId="50" priority="43" operator="containsText" text="迄">
      <formula>NOT(ISERROR(SEARCH("迄",G23)))</formula>
    </cfRule>
    <cfRule type="containsText" dxfId="49" priority="44" operator="containsText" text="又">
      <formula>NOT(ISERROR(SEARCH("又",G23)))</formula>
    </cfRule>
    <cfRule type="containsText" dxfId="48" priority="45" operator="containsText" text="等">
      <formula>NOT(ISERROR(SEARCH("等",G23)))</formula>
    </cfRule>
    <cfRule type="containsText" dxfId="47" priority="46" operator="containsText" text="下さい">
      <formula>NOT(ISERROR(SEARCH("下さい",G23)))</formula>
    </cfRule>
    <cfRule type="containsText" dxfId="46" priority="47" operator="containsText" text="出来る">
      <formula>NOT(ISERROR(SEARCH("出来る",G23)))</formula>
    </cfRule>
    <cfRule type="containsText" dxfId="45" priority="48" operator="containsText" text="為">
      <formula>NOT(ISERROR(SEARCH("為",G23)))</formula>
    </cfRule>
    <cfRule type="containsText" dxfId="44" priority="49" operator="containsText" text="更に">
      <formula>NOT(ISERROR(SEARCH("更に",G23)))</formula>
    </cfRule>
    <cfRule type="containsText" dxfId="43" priority="50" operator="containsText" text="様々">
      <formula>NOT(ISERROR(SEARCH("様々",G23)))</formula>
    </cfRule>
    <cfRule type="containsText" dxfId="42" priority="51" operator="containsText" text="皆様">
      <formula>NOT(ISERROR(SEARCH("皆様",G23)))</formula>
    </cfRule>
    <cfRule type="containsText" dxfId="41" priority="52" operator="containsText" text="お客様">
      <formula>NOT(ISERROR(SEARCH("お客様",G23)))</formula>
    </cfRule>
    <cfRule type="containsText" dxfId="40" priority="53" operator="containsText" text="子供">
      <formula>NOT(ISERROR(SEARCH("子供",G23)))</formula>
    </cfRule>
    <cfRule type="containsText" dxfId="39" priority="54" operator="containsText" text="ケ月">
      <formula>NOT(ISERROR(SEARCH("ケ月",G23)))</formula>
    </cfRule>
    <cfRule type="containsText" dxfId="38" priority="55" operator="containsText" text="か月">
      <formula>NOT(ISERROR(SEARCH("か月",G23)))</formula>
    </cfRule>
    <cfRule type="containsText" dxfId="37" priority="56" operator="containsText" text="ヶ月">
      <formula>NOT(ISERROR(SEARCH("ヶ月",G23)))</formula>
    </cfRule>
    <cfRule type="containsText" dxfId="36" priority="57" operator="containsText" text="ヵ月">
      <formula>NOT(ISERROR(SEARCH("ヵ月",G23)))</formula>
    </cfRule>
    <cfRule type="containsText" dxfId="35" priority="58" operator="containsText" text="旨味">
      <formula>NOT(ISERROR(SEARCH("旨味",G23)))</formula>
    </cfRule>
    <cfRule type="containsText" dxfId="34" priority="59" operator="containsText" text="旨味">
      <formula>NOT(ISERROR(SEARCH("旨味",G23)))</formula>
    </cfRule>
    <cfRule type="containsText" dxfId="33" priority="60" operator="containsText" text="おススメ">
      <formula>NOT(ISERROR(SEARCH("おススメ",G23)))</formula>
    </cfRule>
    <cfRule type="containsText" dxfId="32" priority="61" operator="containsText" text="おススメ">
      <formula>NOT(ISERROR(SEARCH("おススメ",G23)))</formula>
    </cfRule>
  </conditionalFormatting>
  <conditionalFormatting sqref="G23">
    <cfRule type="containsText" dxfId="31" priority="2" operator="containsText" text="ｍｌ">
      <formula>NOT(ISERROR(SEARCH("ｍｌ",G23)))</formula>
    </cfRule>
    <cfRule type="containsText" dxfId="30" priority="32" operator="containsText" text="美味しく">
      <formula>NOT(ISERROR(SEARCH("美味しく",G23)))</formula>
    </cfRule>
  </conditionalFormatting>
  <conditionalFormatting sqref="G23">
    <cfRule type="containsText" dxfId="29" priority="3" operator="containsText" text="うま味">
      <formula>NOT(ISERROR(SEARCH("うま味",G23)))</formula>
    </cfRule>
    <cfRule type="containsText" dxfId="28" priority="4" operator="containsText" text="旨み">
      <formula>NOT(ISERROR(SEARCH("旨み",G23)))</formula>
    </cfRule>
    <cfRule type="containsText" dxfId="27" priority="5" operator="containsText" text="旨味">
      <formula>NOT(ISERROR(SEARCH("旨味",G23)))</formula>
    </cfRule>
    <cfRule type="containsText" dxfId="26" priority="6" operator="containsText" text="美味">
      <formula>NOT(ISERROR(SEARCH("美味",G23)))</formula>
    </cfRule>
    <cfRule type="containsText" dxfId="25" priority="7" operator="containsText" text="ML">
      <formula>NOT(ISERROR(SEARCH("ML",G23)))</formula>
    </cfRule>
    <cfRule type="containsText" dxfId="24" priority="8" operator="containsText" text="ml">
      <formula>NOT(ISERROR(SEARCH("ml",G23)))</formula>
    </cfRule>
    <cfRule type="containsText" dxfId="23" priority="9" operator="containsText" text="WEBサイト">
      <formula>NOT(ISERROR(SEARCH("WEBサイト",G23)))</formula>
    </cfRule>
    <cfRule type="containsText" dxfId="22" priority="10" operator="containsText" text="HP">
      <formula>NOT(ISERROR(SEARCH("HP",G23)))</formula>
    </cfRule>
    <cfRule type="containsText" dxfId="21" priority="11" operator="containsText" text="ホームページ">
      <formula>NOT(ISERROR(SEARCH("ホームページ",G23)))</formula>
    </cfRule>
    <cfRule type="containsText" dxfId="20" priority="12" operator="containsText" text="取扱">
      <formula>NOT(ISERROR(SEARCH("取扱",G23)))</formula>
    </cfRule>
    <cfRule type="containsText" dxfId="19" priority="13" operator="containsText" text="迄">
      <formula>NOT(ISERROR(SEARCH("迄",G23)))</formula>
    </cfRule>
    <cfRule type="containsText" dxfId="18" priority="14" operator="containsText" text="又">
      <formula>NOT(ISERROR(SEARCH("又",G23)))</formula>
    </cfRule>
    <cfRule type="containsText" dxfId="17" priority="15" operator="containsText" text="等">
      <formula>NOT(ISERROR(SEARCH("等",G23)))</formula>
    </cfRule>
    <cfRule type="containsText" dxfId="16" priority="16" operator="containsText" text="下さい">
      <formula>NOT(ISERROR(SEARCH("下さい",G23)))</formula>
    </cfRule>
    <cfRule type="containsText" dxfId="15" priority="17" operator="containsText" text="出来る">
      <formula>NOT(ISERROR(SEARCH("出来る",G23)))</formula>
    </cfRule>
    <cfRule type="containsText" dxfId="14" priority="18" operator="containsText" text="為">
      <formula>NOT(ISERROR(SEARCH("為",G23)))</formula>
    </cfRule>
    <cfRule type="containsText" dxfId="13" priority="19" operator="containsText" text="更に">
      <formula>NOT(ISERROR(SEARCH("更に",G23)))</formula>
    </cfRule>
    <cfRule type="containsText" dxfId="12" priority="20" operator="containsText" text="様々">
      <formula>NOT(ISERROR(SEARCH("様々",G23)))</formula>
    </cfRule>
    <cfRule type="containsText" dxfId="11" priority="21" operator="containsText" text="皆様">
      <formula>NOT(ISERROR(SEARCH("皆様",G23)))</formula>
    </cfRule>
    <cfRule type="containsText" dxfId="10" priority="22" operator="containsText" text="お客様">
      <formula>NOT(ISERROR(SEARCH("お客様",G23)))</formula>
    </cfRule>
    <cfRule type="containsText" dxfId="9" priority="23" operator="containsText" text="子供">
      <formula>NOT(ISERROR(SEARCH("子供",G23)))</formula>
    </cfRule>
    <cfRule type="containsText" dxfId="8" priority="24" operator="containsText" text="ケ月">
      <formula>NOT(ISERROR(SEARCH("ケ月",G23)))</formula>
    </cfRule>
    <cfRule type="containsText" dxfId="7" priority="25" operator="containsText" text="か月">
      <formula>NOT(ISERROR(SEARCH("か月",G23)))</formula>
    </cfRule>
    <cfRule type="containsText" dxfId="6" priority="26" operator="containsText" text="ヶ月">
      <formula>NOT(ISERROR(SEARCH("ヶ月",G23)))</formula>
    </cfRule>
    <cfRule type="containsText" dxfId="5" priority="27" operator="containsText" text="ヵ月">
      <formula>NOT(ISERROR(SEARCH("ヵ月",G23)))</formula>
    </cfRule>
    <cfRule type="containsText" dxfId="4" priority="28" operator="containsText" text="旨味">
      <formula>NOT(ISERROR(SEARCH("旨味",G23)))</formula>
    </cfRule>
    <cfRule type="containsText" dxfId="3" priority="29" operator="containsText" text="旨味">
      <formula>NOT(ISERROR(SEARCH("旨味",G23)))</formula>
    </cfRule>
    <cfRule type="containsText" dxfId="2" priority="30" operator="containsText" text="おススメ">
      <formula>NOT(ISERROR(SEARCH("おススメ",G23)))</formula>
    </cfRule>
    <cfRule type="containsText" dxfId="1" priority="31" operator="containsText" text="おススメ">
      <formula>NOT(ISERROR(SEARCH("おススメ",G23)))</formula>
    </cfRule>
  </conditionalFormatting>
  <conditionalFormatting sqref="F36">
    <cfRule type="containsBlanks" dxfId="0" priority="1">
      <formula>LEN(TRIM(F36))=0</formula>
    </cfRule>
  </conditionalFormatting>
  <pageMargins left="0.23622047244094488" right="0.23622047244094488" top="0.3543307086614173" bottom="0" header="0.31496062992125984" footer="0.31496062992125984"/>
  <pageSetup paperSize="8" scale="87" orientation="landscape" r:id="rId1"/>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フレンドショップ登録用紙</vt:lpstr>
      <vt:lpstr>WEB作業用</vt:lpstr>
      <vt:lpstr>WEB作業用!Print_Area</vt:lpstr>
      <vt:lpstr>フレンドショップ登録用紙!Print_Area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000801</dc:creator>
  <cp:lastModifiedBy>石田 隆将</cp:lastModifiedBy>
  <cp:lastPrinted>2022-02-16T10:52:10Z</cp:lastPrinted>
  <dcterms:created xsi:type="dcterms:W3CDTF">2018-11-20T08:56:38Z</dcterms:created>
  <dcterms:modified xsi:type="dcterms:W3CDTF">2023-04-11T07:08:37Z</dcterms:modified>
</cp:coreProperties>
</file>